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2"/>
  </bookViews>
  <sheets>
    <sheet name="封面" sheetId="20" r:id="rId1"/>
    <sheet name="收支总表01" sheetId="1" r:id="rId2"/>
    <sheet name="财政拨款收支总表02" sheetId="15" r:id="rId3"/>
    <sheet name="一般公共预算支出表03" sheetId="11" r:id="rId4"/>
    <sheet name="政府性基金支出表04" sheetId="16" r:id="rId5"/>
    <sheet name="基本支出预算表05" sheetId="9" r:id="rId6"/>
    <sheet name="收入总表06" sheetId="3" r:id="rId7"/>
    <sheet name="支出总表07" sheetId="4" r:id="rId8"/>
    <sheet name="一般公共预算（三公经费）08" sheetId="18" r:id="rId9"/>
  </sheets>
  <definedNames>
    <definedName name="_xlnm.Print_Area" localSheetId="6">收入总表06!$A$1:$P$10</definedName>
    <definedName name="_xlnm.Print_Titles" localSheetId="2">财政拨款收支总表02!$1:$5</definedName>
    <definedName name="_xlnm.Print_Titles" localSheetId="0">封面!$1:$5</definedName>
    <definedName name="_xlnm.Print_Titles" localSheetId="5">基本支出预算表05!$1:$6</definedName>
    <definedName name="_xlnm.Print_Titles" localSheetId="6">收入总表06!$1:$6</definedName>
    <definedName name="_xlnm.Print_Titles" localSheetId="1">收支总表01!$1:$6</definedName>
    <definedName name="_xlnm.Print_Titles" localSheetId="8">'一般公共预算（三公经费）08'!$1:$5</definedName>
    <definedName name="_xlnm.Print_Titles" localSheetId="3">一般公共预算支出表03!$1:$6</definedName>
    <definedName name="_xlnm.Print_Titles" localSheetId="4">政府性基金支出表04!$1:$6</definedName>
    <definedName name="_xlnm.Print_Titles" localSheetId="7">支出总表07!$1:$6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<sst xmlns="http://schemas.openxmlformats.org/spreadsheetml/2006/main" count="159">
  <si>
    <t>绍兴市2019年市级部门预算批复表</t>
  </si>
  <si>
    <t>部门名称：</t>
  </si>
  <si>
    <t>市委统战部</t>
  </si>
  <si>
    <t>批复单位：</t>
  </si>
  <si>
    <t>绍兴市财政局</t>
  </si>
  <si>
    <t>批复日期：</t>
  </si>
  <si>
    <t>2019年2月12日</t>
  </si>
  <si>
    <t>表01</t>
  </si>
  <si>
    <t>2019年市级部门收支预算总表</t>
  </si>
  <si>
    <t>部门名称：市委统战部</t>
  </si>
  <si>
    <t>单位：元</t>
  </si>
  <si>
    <t>收                    入</t>
  </si>
  <si>
    <t>支                    出</t>
  </si>
  <si>
    <t>项                        目</t>
  </si>
  <si>
    <t>预算数</t>
  </si>
  <si>
    <t>一、一般公共预算收入</t>
  </si>
  <si>
    <t>一般公共服务支出</t>
  </si>
  <si>
    <t xml:space="preserve">      一般公共预算（补助）收入</t>
  </si>
  <si>
    <t xml:space="preserve">  民族事务</t>
  </si>
  <si>
    <t xml:space="preserve">      纳入预算管理的行政事业性收费收入</t>
  </si>
  <si>
    <t xml:space="preserve">    一般行政管理事务（民族事务）</t>
  </si>
  <si>
    <t xml:space="preserve">      基建项目资金</t>
  </si>
  <si>
    <t xml:space="preserve">  统战事务</t>
  </si>
  <si>
    <t xml:space="preserve">      省级转移支付</t>
  </si>
  <si>
    <t xml:space="preserve">    行政运行（统战事务）</t>
  </si>
  <si>
    <t>二、政府性基金预算拨款</t>
  </si>
  <si>
    <t xml:space="preserve">    一般行政管理事务（统战事务）</t>
  </si>
  <si>
    <t>三、专户资金</t>
  </si>
  <si>
    <t xml:space="preserve">    宗教事务</t>
  </si>
  <si>
    <t>四、事业收入(不含专户资金)</t>
  </si>
  <si>
    <t xml:space="preserve">    事业运行（统战事务）</t>
  </si>
  <si>
    <t>五、事业单位经营收入</t>
  </si>
  <si>
    <t xml:space="preserve">    其他统战事务支出</t>
  </si>
  <si>
    <t>六、上级补助收入（非财政专户核拨）</t>
  </si>
  <si>
    <t>教育支出</t>
  </si>
  <si>
    <t>七、附属单位上缴收入</t>
  </si>
  <si>
    <t xml:space="preserve">  进修及培训</t>
  </si>
  <si>
    <t>八、其他收入</t>
  </si>
  <si>
    <t xml:space="preserve">    培训支出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</si>
  <si>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</si>
  <si>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</si>
  <si>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</si>
  <si>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</si>
  <si>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</si>
  <si>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</si>
  <si>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</si>
  <si>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</si>
  <si>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</si>
  <si>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</si>
  <si>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</si>
  <si>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</si>
  <si>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</si>
  <si>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</si>
  <si>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</si>
  <si>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>本年收入合计</t>
  </si>
  <si>
    <t>本年支出合计</t>
  </si>
  <si>
    <t>九、用事业基金弥补收支差额</t>
  </si>
  <si>
    <t>对附属单位补助支出</t>
  </si>
  <si>
    <t>十、上年结转</t>
  </si>
  <si>
    <t>上缴上级支出</t>
  </si>
  <si>
    <t>其中：一般公共预算结转</t>
  </si>
  <si>
    <t xml:space="preserve">     政府性基金结转</t>
  </si>
  <si>
    <t>结转下年</t>
  </si>
  <si>
    <t xml:space="preserve">     专户结转</t>
  </si>
  <si>
    <t xml:space="preserve">     其他结转</t>
  </si>
  <si>
    <t>收  入  总  计</t>
  </si>
  <si>
    <t>支  出  总  计</t>
  </si>
  <si>
    <t>表02</t>
  </si>
  <si>
    <t>2019年市级部门财政拨款收支预算总表</t>
  </si>
  <si>
    <t>一、财政拨款</t>
  </si>
  <si>
    <t xml:space="preserve">    一般公共预算</t>
  </si>
  <si>
    <t xml:space="preserve">    政府性基金预算</t>
  </si>
  <si>
    <t>收入合计</t>
  </si>
  <si>
    <t>支出合计</t>
  </si>
  <si>
    <t>表03</t>
  </si>
  <si>
    <t>2019年市级部门一般公共预算支出表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</si>
  <si>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</si>
  <si>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</si>
  <si>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</si>
  <si>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</si>
  <si>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</si>
  <si>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</si>
  <si>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</si>
  <si>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</si>
  <si>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>表04</t>
  </si>
  <si>
    <t>2019年市级部门政府性基金支出预算表</t>
  </si>
  <si>
    <t>注：绍兴市委统战部没有政府性基金预算拨款安排的支出，故本表无数据</t>
  </si>
  <si>
    <t>表05</t>
  </si>
  <si>
    <t>2019年市级部门一般公共预算基本支出表</t>
  </si>
  <si>
    <t>经济分类科目</t>
  </si>
  <si>
    <t>金额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</si>
  <si>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</si>
  <si>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</si>
  <si>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</si>
  <si>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</si>
  <si>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</si>
  <si>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</si>
  <si>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</si>
  <si>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</si>
  <si>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</si>
  <si>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</si>
  <si>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</si>
  <si>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</si>
  <si>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</si>
  <si>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</si>
  <si>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</si>
  <si>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</si>
  <si>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</si>
  <si>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</si>
  <si>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</si>
  <si>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</si>
  <si>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</si>
  <si>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</si>
  <si>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</si>
  <si>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</si>
  <si>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</si>
  <si>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</si>
  <si>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</si>
  <si>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</si>
  <si>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</si>
  <si>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</si>
  <si>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医疗费补助</t>
  </si>
  <si>
    <t xml:space="preserve">  奖励金</t>
  </si>
  <si>
    <t>表06</t>
  </si>
  <si>
    <t>2019年市级部门收入预算总表</t>
  </si>
  <si>
    <t>单位名称</t>
  </si>
  <si>
    <t>总   计</t>
  </si>
  <si>
    <t>一般公共预算收入</t>
  </si>
  <si>
    <t>政府性基金预算拨款</t>
  </si>
  <si>
    <t>专户资金</t>
  </si>
  <si>
    <t>事业收入（不含专户资金）</t>
  </si>
  <si>
    <t>事业单位经营收入</t>
  </si>
  <si>
    <t>上级补助收入</t>
  </si>
  <si>
    <t>附属单位上缴收入</t>
  </si>
  <si>
    <t>其他收入</t>
  </si>
  <si>
    <t>用事业基金弥补收支差额</t>
  </si>
  <si>
    <t>上年结转</t>
  </si>
  <si>
    <t>一般公共预算（补助）收入</t>
  </si>
  <si>
    <t>纳入预算管理的行政事业性收费收入</t>
  </si>
  <si>
    <t>基建项目资金</t>
  </si>
  <si>
    <t>省级转移支付</t>
  </si>
  <si>
    <t xml:space="preserve">  市委统战部本级</t>
  </si>
  <si>
    <t xml:space="preserve">  市党外人士服务中心</t>
  </si>
  <si>
    <t>表07</t>
  </si>
  <si>
    <t>2019年市级部门支出预算总表</t>
  </si>
  <si>
    <t>结转自筹基建支出</t>
  </si>
  <si>
    <t>行政单位结转下年（事业单位收支结余）</t>
  </si>
  <si>
    <t>经营支出</t>
  </si>
  <si>
    <t>人员支出</t>
  </si>
  <si>
    <t>日常公用支出</t>
  </si>
  <si>
    <t>表8</t>
  </si>
  <si>
    <t xml:space="preserve">2019年一般公共预算“三公”经费表 </t>
  </si>
  <si>
    <t>项目</t>
  </si>
  <si>
    <t>2019年预算数</t>
  </si>
  <si>
    <t>1.因公出国（境）费用</t>
  </si>
  <si>
    <t>2.公务接待费</t>
  </si>
  <si>
    <t>3.公务用车购置及运行维护费</t>
  </si>
  <si>
    <t xml:space="preserve">      其中：公务用车购置费</t>
  </si>
  <si>
    <t xml:space="preserve">            公务用车运行维护费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</si>
</sst>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.00_);[Red]\(#,##0.00\)"/>
    <numFmt numFmtId="177" formatCode="0.00_ "/>
    <numFmt numFmtId="178" formatCode="&quot;￥&quot;* _-#,##0.00;&quot;￥&quot;* \-#,##0.00;&quot;￥&quot;* _-&quot;-&quot;??;@"/>
    <numFmt numFmtId="179" formatCode="#,##0.00_ "/>
  </numFmts>
  <fonts count="60">
    <font>
      <sz val="9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sz val="10"/>
      <name val="宋体"/>
      <charset val="134"/>
      <scheme val="minor"/>
    </font>
    <font>
      <sz val="22"/>
      <name val="方正小标宋简体"/>
      <charset val="134"/>
    </font>
    <font>
      <sz val="10"/>
      <name val="方正书宋_GBK"/>
      <charset val="134"/>
    </font>
    <font>
      <b/>
      <sz val="20"/>
      <name val="宋体"/>
      <charset val="134"/>
    </font>
    <font>
      <sz val="9"/>
      <name val="宋体"/>
      <charset val="134"/>
    </font>
    <font>
      <sz val="22"/>
      <name val="宋体"/>
      <charset val="134"/>
    </font>
    <font>
      <sz val="20"/>
      <name val="黑体"/>
      <charset val="134"/>
    </font>
    <font>
      <b/>
      <sz val="33"/>
      <name val="黑体"/>
      <charset val="134"/>
    </font>
    <font>
      <b/>
      <sz val="28"/>
      <name val="宋体"/>
      <charset val="134"/>
    </font>
    <font>
      <b/>
      <sz val="26"/>
      <name val="宋体"/>
      <charset val="134"/>
    </font>
    <font>
      <b/>
      <sz val="28"/>
      <name val="Times New Roman"/>
      <charset val="134"/>
    </font>
    <font>
      <sz val="14"/>
      <name val="楷体_GB2312"/>
      <charset val="134"/>
    </font>
    <font>
      <u/>
      <sz val="9"/>
      <name val="宋体"/>
      <charset val="134"/>
    </font>
    <font>
      <b/>
      <u/>
      <sz val="1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color indexed="17"/>
      <name val="宋体"/>
      <charset val="134"/>
    </font>
    <font>
      <sz val="12"/>
      <color indexed="20"/>
      <name val="宋体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</borders>
  <cellStyleXfs count="134">
    <xf numFmtId="0" fontId="0" fillId="0" borderId="0"/>
    <xf numFmtId="42" fontId="21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1" fillId="15" borderId="20" applyNumberFormat="0" applyAlignment="0" applyProtection="0">
      <alignment vertical="center"/>
    </xf>
    <xf numFmtId="178" fontId="30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0" fontId="40" fillId="31" borderId="23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11" borderId="19" applyNumberFormat="0" applyFon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5" borderId="17" applyNumberFormat="0" applyAlignment="0" applyProtection="0">
      <alignment vertical="center"/>
    </xf>
    <xf numFmtId="0" fontId="49" fillId="5" borderId="20" applyNumberForma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4" fillId="21" borderId="21" applyNumberFormat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1" fillId="31" borderId="24" applyNumberFormat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0" borderId="0"/>
    <xf numFmtId="0" fontId="27" fillId="4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8" fillId="0" borderId="0"/>
    <xf numFmtId="0" fontId="27" fillId="44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57" fillId="53" borderId="32" applyNumberForma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50" fillId="0" borderId="29" applyNumberFormat="0" applyFill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59" fillId="0" borderId="33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8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55" fillId="48" borderId="23" applyNumberFormat="0" applyAlignment="0" applyProtection="0">
      <alignment vertical="center"/>
    </xf>
    <xf numFmtId="0" fontId="8" fillId="34" borderId="27" applyNumberFormat="0" applyFont="0" applyAlignment="0" applyProtection="0">
      <alignment vertical="center"/>
    </xf>
    <xf numFmtId="0" fontId="8" fillId="34" borderId="27" applyNumberFormat="0" applyFont="0" applyAlignment="0" applyProtection="0">
      <alignment vertical="center"/>
    </xf>
  </cellStyleXfs>
  <cellXfs count="129">
    <xf numFmtId="0" fontId="0" fillId="0" borderId="0" xfId="0"/>
    <xf numFmtId="0" fontId="0" fillId="0" borderId="0" xfId="0" applyFill="1"/>
    <xf numFmtId="0" fontId="1" fillId="0" borderId="0" xfId="109" applyNumberFormat="1" applyFont="1" applyFill="1" applyAlignment="1">
      <alignment horizontal="right" vertical="center"/>
    </xf>
    <xf numFmtId="0" fontId="2" fillId="0" borderId="0" xfId="108" applyFont="1" applyFill="1" applyAlignment="1">
      <alignment horizontal="centerContinuous" vertical="center"/>
    </xf>
    <xf numFmtId="0" fontId="3" fillId="0" borderId="0" xfId="109" applyFont="1" applyAlignment="1">
      <alignment horizontal="centerContinuous"/>
    </xf>
    <xf numFmtId="0" fontId="4" fillId="0" borderId="0" xfId="109" applyNumberFormat="1" applyFont="1" applyFill="1" applyAlignment="1">
      <alignment vertical="center"/>
    </xf>
    <xf numFmtId="0" fontId="4" fillId="0" borderId="0" xfId="109" applyNumberFormat="1" applyFont="1" applyFill="1" applyAlignment="1">
      <alignment horizontal="right" vertical="center"/>
    </xf>
    <xf numFmtId="0" fontId="4" fillId="0" borderId="1" xfId="109" applyNumberFormat="1" applyFont="1" applyFill="1" applyBorder="1" applyAlignment="1">
      <alignment horizontal="center" vertical="center"/>
    </xf>
    <xf numFmtId="0" fontId="4" fillId="0" borderId="2" xfId="105" applyFont="1" applyBorder="1" applyAlignment="1">
      <alignment horizontal="center" vertical="center"/>
    </xf>
    <xf numFmtId="0" fontId="4" fillId="0" borderId="3" xfId="109" applyNumberFormat="1" applyFont="1" applyFill="1" applyBorder="1" applyAlignment="1">
      <alignment horizontal="center" vertical="center"/>
    </xf>
    <xf numFmtId="0" fontId="4" fillId="0" borderId="4" xfId="105" applyFont="1" applyBorder="1" applyAlignment="1">
      <alignment horizontal="center" vertical="center"/>
    </xf>
    <xf numFmtId="0" fontId="4" fillId="0" borderId="5" xfId="105" applyFont="1" applyFill="1" applyBorder="1">
      <alignment vertical="center"/>
    </xf>
    <xf numFmtId="177" fontId="4" fillId="0" borderId="6" xfId="105" applyNumberFormat="1" applyFont="1" applyFill="1" applyBorder="1">
      <alignment vertical="center"/>
    </xf>
    <xf numFmtId="177" fontId="4" fillId="0" borderId="6" xfId="105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horizontal="left" vertical="center" wrapText="1"/>
    </xf>
    <xf numFmtId="176" fontId="6" fillId="0" borderId="0" xfId="0" applyNumberFormat="1" applyFont="1" applyAlignment="1">
      <alignment vertical="center" wrapText="1"/>
    </xf>
    <xf numFmtId="176" fontId="6" fillId="0" borderId="0" xfId="0" applyNumberFormat="1" applyFont="1" applyFill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 applyProtection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 applyProtection="1">
      <alignment vertical="center"/>
    </xf>
    <xf numFmtId="179" fontId="6" fillId="0" borderId="7" xfId="5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Alignment="1">
      <alignment horizontal="right" vertical="center" wrapText="1"/>
    </xf>
    <xf numFmtId="176" fontId="6" fillId="0" borderId="0" xfId="5" applyNumberFormat="1" applyFont="1" applyAlignment="1">
      <alignment horizontal="right" vertical="center"/>
    </xf>
    <xf numFmtId="4" fontId="6" fillId="0" borderId="7" xfId="5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Continuous" vertical="center"/>
    </xf>
    <xf numFmtId="0" fontId="6" fillId="0" borderId="10" xfId="0" applyNumberFormat="1" applyFont="1" applyFill="1" applyBorder="1" applyAlignment="1" applyProtection="1">
      <alignment vertical="center"/>
    </xf>
    <xf numFmtId="176" fontId="6" fillId="0" borderId="7" xfId="0" applyNumberFormat="1" applyFont="1" applyFill="1" applyBorder="1" applyAlignment="1" applyProtection="1">
      <alignment horizontal="centerContinuous" vertical="center"/>
    </xf>
    <xf numFmtId="0" fontId="1" fillId="0" borderId="7" xfId="68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68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8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 applyProtection="1">
      <alignment horizontal="left" vertical="center"/>
    </xf>
    <xf numFmtId="0" fontId="8" fillId="0" borderId="0" xfId="0" applyFont="1" applyFill="1"/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NumberFormat="1" applyFont="1" applyFill="1" applyAlignment="1" applyProtection="1">
      <alignment vertical="center"/>
    </xf>
    <xf numFmtId="49" fontId="4" fillId="0" borderId="1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176" fontId="4" fillId="0" borderId="0" xfId="5" applyNumberFormat="1" applyFont="1" applyAlignment="1">
      <alignment horizontal="right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4" fontId="4" fillId="0" borderId="12" xfId="5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Alignment="1">
      <alignment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>
      <alignment horizontal="left" vertical="center"/>
    </xf>
    <xf numFmtId="4" fontId="4" fillId="0" borderId="13" xfId="5" applyNumberFormat="1" applyFont="1" applyFill="1" applyBorder="1" applyAlignment="1" applyProtection="1">
      <alignment horizontal="right" vertical="center"/>
    </xf>
    <xf numFmtId="49" fontId="4" fillId="0" borderId="7" xfId="5" applyNumberFormat="1" applyFont="1" applyFill="1" applyBorder="1" applyAlignment="1" applyProtection="1">
      <alignment horizontal="right" vertical="center"/>
    </xf>
    <xf numFmtId="49" fontId="4" fillId="0" borderId="9" xfId="0" applyNumberFormat="1" applyFont="1" applyFill="1" applyBorder="1" applyAlignment="1" applyProtection="1">
      <alignment horizontal="left" vertical="center" wrapText="1"/>
    </xf>
    <xf numFmtId="2" fontId="4" fillId="0" borderId="9" xfId="0" applyNumberFormat="1" applyFont="1" applyFill="1" applyBorder="1" applyAlignment="1" applyProtection="1">
      <alignment horizontal="right" vertical="center"/>
    </xf>
    <xf numFmtId="0" fontId="1" fillId="0" borderId="14" xfId="0" applyFont="1" applyFill="1" applyBorder="1" applyAlignment="1">
      <alignment horizontal="left" vertical="center" wrapText="1"/>
    </xf>
    <xf numFmtId="176" fontId="1" fillId="0" borderId="0" xfId="0" applyNumberFormat="1" applyFont="1" applyFill="1" applyAlignment="1">
      <alignment vertical="center" wrapText="1"/>
    </xf>
    <xf numFmtId="4" fontId="4" fillId="0" borderId="7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13" xfId="0" applyNumberFormat="1" applyFont="1" applyFill="1" applyBorder="1" applyAlignment="1" applyProtection="1">
      <alignment horizontal="centerContinuous" vertical="center"/>
    </xf>
    <xf numFmtId="0" fontId="4" fillId="0" borderId="15" xfId="0" applyNumberFormat="1" applyFont="1" applyFill="1" applyBorder="1" applyAlignment="1" applyProtection="1">
      <alignment horizontal="centerContinuous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177" fontId="4" fillId="0" borderId="1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right" vertical="center"/>
    </xf>
    <xf numFmtId="2" fontId="4" fillId="0" borderId="7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2" fontId="4" fillId="0" borderId="7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8" fillId="0" borderId="0" xfId="0" applyFont="1" applyAlignment="1">
      <alignment vertical="center" wrapText="1"/>
    </xf>
    <xf numFmtId="0" fontId="4" fillId="0" borderId="7" xfId="106" applyNumberFormat="1" applyFont="1" applyFill="1" applyBorder="1" applyAlignment="1" applyProtection="1">
      <alignment horizontal="left" vertical="center"/>
      <protection locked="0"/>
    </xf>
    <xf numFmtId="4" fontId="4" fillId="0" borderId="7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177" fontId="4" fillId="0" borderId="7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176" fontId="4" fillId="0" borderId="7" xfId="0" applyNumberFormat="1" applyFont="1" applyBorder="1" applyAlignment="1">
      <alignment horizontal="right" vertical="center"/>
    </xf>
    <xf numFmtId="0" fontId="9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protection locked="0"/>
    </xf>
    <xf numFmtId="0" fontId="10" fillId="0" borderId="0" xfId="0" applyNumberFormat="1" applyFont="1" applyAlignment="1" applyProtection="1">
      <alignment horizontal="centerContinuous" vertical="center"/>
      <protection locked="0"/>
    </xf>
    <xf numFmtId="0" fontId="11" fillId="0" borderId="0" xfId="0" applyNumberFormat="1" applyFont="1" applyAlignment="1" applyProtection="1">
      <alignment horizontal="centerContinuous" vertical="center"/>
      <protection locked="0"/>
    </xf>
    <xf numFmtId="0" fontId="12" fillId="0" borderId="0" xfId="0" applyNumberFormat="1" applyFont="1" applyAlignment="1" applyProtection="1">
      <alignment horizontal="centerContinuous" vertical="center"/>
      <protection locked="0"/>
    </xf>
    <xf numFmtId="0" fontId="12" fillId="0" borderId="0" xfId="0" applyNumberFormat="1" applyFont="1" applyFill="1" applyAlignment="1" applyProtection="1">
      <alignment horizontal="centerContinuous" vertical="center"/>
      <protection locked="0"/>
    </xf>
    <xf numFmtId="0" fontId="8" fillId="0" borderId="0" xfId="0" applyFont="1"/>
    <xf numFmtId="0" fontId="13" fillId="0" borderId="0" xfId="0" applyNumberFormat="1" applyFont="1" applyAlignment="1" applyProtection="1">
      <alignment horizontal="centerContinuous" vertical="center"/>
      <protection locked="0"/>
    </xf>
    <xf numFmtId="0" fontId="14" fillId="0" borderId="0" xfId="0" applyNumberFormat="1" applyFont="1" applyAlignment="1" applyProtection="1">
      <alignment horizontal="centerContinuous" vertical="center"/>
      <protection locked="0"/>
    </xf>
    <xf numFmtId="0" fontId="14" fillId="0" borderId="0" xfId="0" applyNumberFormat="1" applyFont="1" applyFill="1" applyAlignment="1" applyProtection="1">
      <alignment horizontal="centerContinuous" vertical="center"/>
      <protection locked="0"/>
    </xf>
    <xf numFmtId="0" fontId="15" fillId="0" borderId="0" xfId="0" applyNumberFormat="1" applyFont="1" applyFill="1" applyAlignment="1" applyProtection="1">
      <alignment horizontal="centerContinuous" vertical="center"/>
      <protection locked="0"/>
    </xf>
    <xf numFmtId="0" fontId="15" fillId="0" borderId="0" xfId="0" applyNumberFormat="1" applyFont="1" applyAlignment="1" applyProtection="1">
      <alignment horizontal="centerContinuous" vertical="center"/>
      <protection locked="0"/>
    </xf>
    <xf numFmtId="0" fontId="16" fillId="0" borderId="0" xfId="0" applyNumberFormat="1" applyFont="1" applyFill="1" applyAlignment="1" applyProtection="1"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right" vertical="center"/>
      <protection locked="0"/>
    </xf>
    <xf numFmtId="0" fontId="17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49" fontId="17" fillId="0" borderId="0" xfId="0" applyNumberFormat="1" applyFont="1" applyFill="1" applyAlignment="1" applyProtection="1">
      <alignment horizontal="left" vertical="center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18" fillId="0" borderId="0" xfId="0" applyNumberFormat="1" applyFont="1" applyFill="1" applyAlignment="1" applyProtection="1">
      <protection locked="0"/>
    </xf>
    <xf numFmtId="49" fontId="8" fillId="0" borderId="0" xfId="0" applyNumberFormat="1" applyFont="1" applyFill="1" applyAlignment="1" applyProtection="1">
      <protection locked="0"/>
    </xf>
  </cellXfs>
  <cellStyles count="13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好_54EE7277AD354991808AC99AB4864BCF" xfId="14"/>
    <cellStyle name="40% - 强调文字颜色 1 2 2" xfId="15"/>
    <cellStyle name="百分比" xfId="16" builtinId="5"/>
    <cellStyle name="20% - 强调文字颜色 2 2 2" xfId="17"/>
    <cellStyle name="已访问的超链接" xfId="18" builtinId="9"/>
    <cellStyle name="注释" xfId="19" builtinId="10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40% - 强调文字颜色 4 2" xfId="32"/>
    <cellStyle name="检查单元格" xfId="33" builtinId="23"/>
    <cellStyle name="差_68CB7A9B9F39410E8C4EFDDE6F634928" xfId="34"/>
    <cellStyle name="20% - 强调文字颜色 6" xfId="35" builtinId="50"/>
    <cellStyle name="强调文字颜色 2" xfId="36" builtinId="33"/>
    <cellStyle name="链接单元格" xfId="37" builtinId="24"/>
    <cellStyle name="40% - 强调文字颜色 1 2" xfId="38"/>
    <cellStyle name="汇总" xfId="39" builtinId="25"/>
    <cellStyle name="好" xfId="40" builtinId="26"/>
    <cellStyle name="40% - 强调文字颜色 2 2" xfId="41"/>
    <cellStyle name="适中" xfId="42" builtinId="28"/>
    <cellStyle name="20% - 强调文字颜色 5" xfId="43" builtinId="46"/>
    <cellStyle name="好_4B2516528919464EAB77CBEE4A7A83A0" xfId="44"/>
    <cellStyle name="强调文字颜色 1" xfId="45" builtinId="29"/>
    <cellStyle name="20% - 强调文字颜色 1" xfId="46" builtinId="30"/>
    <cellStyle name="40% - 强调文字颜色 1" xfId="47" builtinId="31"/>
    <cellStyle name="输出 2" xfId="48"/>
    <cellStyle name="20% - 强调文字颜色 2" xfId="49" builtinId="34"/>
    <cellStyle name="40% - 强调文字颜色 2" xfId="50" builtinId="35"/>
    <cellStyle name="强调文字颜色 3" xfId="51" builtinId="37"/>
    <cellStyle name="常规 3 2" xfId="52"/>
    <cellStyle name="20% - 强调文字颜色 4 2 2" xfId="53"/>
    <cellStyle name="强调文字颜色 4" xfId="54" builtinId="41"/>
    <cellStyle name="20% - 强调文字颜色 4" xfId="55" builtinId="42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40% - 强调文字颜色 2 2 2" xfId="61"/>
    <cellStyle name="适中 2" xfId="62"/>
    <cellStyle name="40% - 强调文字颜色 6" xfId="63" builtinId="51"/>
    <cellStyle name="60% - 强调文字颜色 6" xfId="64" builtinId="52"/>
    <cellStyle name="20% - 强调文字颜色 3 2" xfId="65"/>
    <cellStyle name="20% - 强调文字颜色 1 2 2" xfId="66"/>
    <cellStyle name="20% - 强调文字颜色 2 2" xfId="67"/>
    <cellStyle name="常规 3" xfId="68"/>
    <cellStyle name="20% - 强调文字颜色 4 2" xfId="69"/>
    <cellStyle name="20% - 强调文字颜色 5 2" xfId="70"/>
    <cellStyle name="20% - 强调文字颜色 5 2 2" xfId="71"/>
    <cellStyle name="20% - 强调文字颜色 6 2" xfId="72"/>
    <cellStyle name="差_14CBC3F3513A4180AD8987D4E3DFC23C" xfId="73"/>
    <cellStyle name="20% - 强调文字颜色 6 2 2" xfId="74"/>
    <cellStyle name="40% - 强调文字颜色 3 2" xfId="75"/>
    <cellStyle name="40% - 强调文字颜色 3 2 2" xfId="76"/>
    <cellStyle name="检查单元格 2" xfId="77"/>
    <cellStyle name="40% - 强调文字颜色 4 2 2" xfId="78"/>
    <cellStyle name="40% - 强调文字颜色 5 2" xfId="79"/>
    <cellStyle name="40% - 强调文字颜色 5 2 2" xfId="80"/>
    <cellStyle name="40% - 强调文字颜色 6 2" xfId="81"/>
    <cellStyle name="40% - 强调文字颜色 6 2 2" xfId="82"/>
    <cellStyle name="60% - 强调文字颜色 1 2" xfId="83"/>
    <cellStyle name="60% - 强调文字颜色 2 2" xfId="84"/>
    <cellStyle name="60% - 强调文字颜色 3 2" xfId="85"/>
    <cellStyle name="60% - 强调文字颜色 4 2" xfId="86"/>
    <cellStyle name="60% - 强调文字颜色 5 2" xfId="87"/>
    <cellStyle name="60% - 强调文字颜色 6 2" xfId="88"/>
    <cellStyle name="标题 1 2" xfId="89"/>
    <cellStyle name="差_5D63292C23BD4BD1AF1CD3ECB5D9A1A9" xfId="90"/>
    <cellStyle name="标题 2 2" xfId="91"/>
    <cellStyle name="标题 3 2" xfId="92"/>
    <cellStyle name="标题 4 2" xfId="93"/>
    <cellStyle name="标题 5" xfId="94"/>
    <cellStyle name="差 2" xfId="95"/>
    <cellStyle name="差_00985E6691CB414F86149F753E7FD286" xfId="96"/>
    <cellStyle name="差_15EA8C5DA603472B8BBCE4F6CE1FEE44" xfId="97"/>
    <cellStyle name="差_4B2516528919464EAB77CBEE4A7A83A0" xfId="98"/>
    <cellStyle name="差_54EE7277AD354991808AC99AB4864BCF" xfId="99"/>
    <cellStyle name="差_7BA2554E8F934FD584CD591F9F2B7343" xfId="100"/>
    <cellStyle name="差_B27A77A00E9549DCBAA2ED9A47C3D1C3" xfId="101"/>
    <cellStyle name="差_D1BC3CE2EA6640189B78703A125307B3" xfId="102"/>
    <cellStyle name="差_E43C472226D74246885022101604A515" xfId="103"/>
    <cellStyle name="差_E61BDB226E954B58AB15470537ABEB84" xfId="104"/>
    <cellStyle name="常规 2" xfId="105"/>
    <cellStyle name="常规 4" xfId="106"/>
    <cellStyle name="常规 4 2" xfId="107"/>
    <cellStyle name="常规_17135CFFC5B14EFAB10D92648F3A83BE" xfId="108"/>
    <cellStyle name="常规_C0F56A1940B445458A85CEB6424FECA0" xfId="109"/>
    <cellStyle name="好 2" xfId="110"/>
    <cellStyle name="好_00985E6691CB414F86149F753E7FD286" xfId="111"/>
    <cellStyle name="好_14CBC3F3513A4180AD8987D4E3DFC23C" xfId="112"/>
    <cellStyle name="好_15EA8C5DA603472B8BBCE4F6CE1FEE44" xfId="113"/>
    <cellStyle name="好_5D63292C23BD4BD1AF1CD3ECB5D9A1A9" xfId="114"/>
    <cellStyle name="好_68CB7A9B9F39410E8C4EFDDE6F634928" xfId="115"/>
    <cellStyle name="好_7BA2554E8F934FD584CD591F9F2B7343" xfId="116"/>
    <cellStyle name="好_B27A77A00E9549DCBAA2ED9A47C3D1C3" xfId="117"/>
    <cellStyle name="好_D1BC3CE2EA6640189B78703A125307B3" xfId="118"/>
    <cellStyle name="好_E43C472226D74246885022101604A515" xfId="119"/>
    <cellStyle name="好_E61BDB226E954B58AB15470537ABEB84" xfId="120"/>
    <cellStyle name="汇总 2" xfId="121"/>
    <cellStyle name="解释性文本 2" xfId="122"/>
    <cellStyle name="警告文本 2" xfId="123"/>
    <cellStyle name="链接单元格 2" xfId="124"/>
    <cellStyle name="强调文字颜色 1 2" xfId="125"/>
    <cellStyle name="强调文字颜色 2 2" xfId="126"/>
    <cellStyle name="强调文字颜色 3 2" xfId="127"/>
    <cellStyle name="强调文字颜色 4 2" xfId="128"/>
    <cellStyle name="强调文字颜色 5 2" xfId="129"/>
    <cellStyle name="强调文字颜色 6 2" xfId="130"/>
    <cellStyle name="输入 2" xfId="131"/>
    <cellStyle name="注释 2" xfId="132"/>
    <cellStyle name="注释 2 2" xfId="13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workbookViewId="0">
      <selection activeCell="D5" sqref="D5"/>
    </sheetView>
  </sheetViews>
  <sheetFormatPr defaultColWidth="9.16666666666667" defaultRowHeight="11.25"/>
  <cols>
    <col min="1" max="1" width="9" customWidth="1"/>
    <col min="2" max="2" width="30" customWidth="1"/>
    <col min="3" max="3" width="21.6666666666667" customWidth="1"/>
    <col min="4" max="4" width="58" customWidth="1"/>
    <col min="5" max="13" width="9" customWidth="1"/>
  </cols>
  <sheetData>
    <row r="1" ht="22.5" customHeight="1" spans="1:13">
      <c r="A1" s="104"/>
      <c r="B1" s="105"/>
      <c r="C1" s="105"/>
      <c r="D1" s="105"/>
      <c r="E1" s="105"/>
      <c r="F1" s="105"/>
      <c r="G1" s="106"/>
      <c r="H1" s="107"/>
      <c r="I1" s="107"/>
      <c r="J1" s="107"/>
      <c r="K1" s="107"/>
      <c r="L1" s="107"/>
      <c r="M1" s="107"/>
    </row>
    <row r="2" ht="16.5" customHeight="1" spans="1:13">
      <c r="A2" s="105"/>
      <c r="B2" s="105"/>
      <c r="C2" s="105"/>
      <c r="D2" s="105"/>
      <c r="E2" s="105"/>
      <c r="F2" s="105"/>
      <c r="G2" s="108"/>
      <c r="H2" s="107"/>
      <c r="I2" s="107"/>
      <c r="J2" s="107"/>
      <c r="K2" s="107"/>
      <c r="L2" s="107"/>
      <c r="M2" s="107"/>
    </row>
    <row r="3" ht="60" customHeight="1" spans="1:13">
      <c r="A3" s="109" t="s">
        <v>0</v>
      </c>
      <c r="B3" s="110"/>
      <c r="C3" s="111"/>
      <c r="D3" s="111"/>
      <c r="E3" s="110"/>
      <c r="F3" s="110"/>
      <c r="G3" s="110"/>
      <c r="H3" s="112"/>
      <c r="I3" s="112"/>
      <c r="J3" s="112"/>
      <c r="K3" s="112"/>
      <c r="L3" s="112"/>
      <c r="M3" s="112"/>
    </row>
    <row r="4" ht="24" customHeight="1" spans="1:13">
      <c r="A4" s="113"/>
      <c r="B4" s="114"/>
      <c r="C4" s="115"/>
      <c r="D4" s="115"/>
      <c r="E4" s="114"/>
      <c r="F4" s="114"/>
      <c r="G4" s="114"/>
      <c r="H4" s="107"/>
      <c r="I4" s="107"/>
      <c r="J4" s="107"/>
      <c r="K4" s="107"/>
      <c r="L4" s="107"/>
      <c r="M4" s="107"/>
    </row>
    <row r="5" ht="37.5" customHeight="1" spans="1:13">
      <c r="A5" s="105"/>
      <c r="B5" s="116"/>
      <c r="C5" s="116"/>
      <c r="D5" s="116"/>
      <c r="E5" s="117"/>
      <c r="F5" s="117"/>
      <c r="G5" s="105"/>
      <c r="H5" s="107"/>
      <c r="I5" s="107"/>
      <c r="J5" s="107"/>
      <c r="K5" s="107"/>
      <c r="L5" s="107"/>
      <c r="M5" s="107"/>
    </row>
    <row r="6" s="1" customFormat="1" ht="25.5" customHeight="1" spans="1:13">
      <c r="A6" s="118"/>
      <c r="B6" s="119"/>
      <c r="C6" s="120" t="s">
        <v>1</v>
      </c>
      <c r="D6" s="121" t="s">
        <v>2</v>
      </c>
      <c r="E6" s="122"/>
      <c r="F6" s="119"/>
      <c r="G6" s="119"/>
      <c r="H6" s="122"/>
      <c r="I6" s="122"/>
      <c r="J6" s="122"/>
      <c r="K6" s="122"/>
      <c r="L6" s="122"/>
      <c r="M6" s="122"/>
    </row>
    <row r="7" ht="58.5" customHeight="1" spans="1:13">
      <c r="A7" s="105"/>
      <c r="B7" s="123"/>
      <c r="C7" s="120"/>
      <c r="D7" s="124"/>
      <c r="E7" s="107"/>
      <c r="F7" s="105"/>
      <c r="G7" s="105"/>
      <c r="H7" s="107"/>
      <c r="I7" s="107"/>
      <c r="J7" s="107"/>
      <c r="K7" s="107"/>
      <c r="L7" s="107"/>
      <c r="M7" s="107"/>
    </row>
    <row r="8" ht="27" customHeight="1" spans="1:13">
      <c r="A8" s="125"/>
      <c r="B8" s="125"/>
      <c r="C8" s="120" t="s">
        <v>3</v>
      </c>
      <c r="D8" s="124" t="s">
        <v>4</v>
      </c>
      <c r="E8" s="107"/>
      <c r="F8" s="125"/>
      <c r="G8" s="125"/>
      <c r="H8" s="107"/>
      <c r="I8" s="107"/>
      <c r="J8" s="107"/>
      <c r="K8" s="107"/>
      <c r="L8" s="107"/>
      <c r="M8" s="107"/>
    </row>
    <row r="9" ht="29.25" customHeight="1" spans="1:13">
      <c r="A9" s="105"/>
      <c r="B9" s="105"/>
      <c r="C9" s="120"/>
      <c r="D9" s="124"/>
      <c r="E9" s="107"/>
      <c r="F9" s="105"/>
      <c r="G9" s="105"/>
      <c r="H9" s="107"/>
      <c r="I9" s="107"/>
      <c r="J9" s="107"/>
      <c r="K9" s="107"/>
      <c r="L9" s="107"/>
      <c r="M9" s="107"/>
    </row>
    <row r="10" ht="45" customHeight="1" spans="1:13">
      <c r="A10" s="105"/>
      <c r="B10" s="123"/>
      <c r="C10" s="126"/>
      <c r="D10" s="124"/>
      <c r="E10" s="105"/>
      <c r="F10" s="105"/>
      <c r="G10" s="105"/>
      <c r="H10" s="107"/>
      <c r="I10" s="107"/>
      <c r="J10" s="107"/>
      <c r="K10" s="107"/>
      <c r="L10" s="107"/>
      <c r="M10" s="107"/>
    </row>
    <row r="11" ht="27" customHeight="1" spans="1:13">
      <c r="A11" s="105"/>
      <c r="B11" s="105"/>
      <c r="C11" s="126" t="s">
        <v>5</v>
      </c>
      <c r="D11" s="124" t="s">
        <v>6</v>
      </c>
      <c r="E11" s="105"/>
      <c r="F11" s="105"/>
      <c r="G11" s="105"/>
      <c r="H11" s="107"/>
      <c r="I11" s="107"/>
      <c r="J11" s="107"/>
      <c r="K11" s="107"/>
      <c r="L11" s="107"/>
      <c r="M11" s="107"/>
    </row>
    <row r="12" ht="55.5" customHeight="1" spans="1:13">
      <c r="A12" s="107"/>
      <c r="B12" s="107"/>
      <c r="C12" s="107"/>
      <c r="D12" s="127"/>
      <c r="E12" s="127"/>
      <c r="F12" s="107"/>
      <c r="G12" s="107"/>
      <c r="H12" s="107"/>
      <c r="I12" s="107"/>
      <c r="J12" s="107"/>
      <c r="K12" s="107"/>
      <c r="L12" s="107"/>
      <c r="M12" s="107"/>
    </row>
    <row r="13" ht="9.75" customHeight="1" spans="1:13">
      <c r="A13" s="128"/>
      <c r="B13" s="107"/>
      <c r="C13" s="107"/>
      <c r="D13" s="122"/>
      <c r="E13" s="107"/>
      <c r="F13" s="107"/>
      <c r="G13" s="107"/>
      <c r="H13" s="107"/>
      <c r="I13" s="107"/>
      <c r="J13" s="107"/>
      <c r="K13" s="107"/>
      <c r="L13" s="107"/>
      <c r="M13" s="107"/>
    </row>
    <row r="14" ht="12" customHeight="1" spans="1:13">
      <c r="A14" s="122"/>
      <c r="B14" s="107"/>
      <c r="C14" s="107"/>
      <c r="D14" s="122"/>
      <c r="E14" s="107"/>
      <c r="F14" s="107"/>
      <c r="G14" s="107"/>
      <c r="H14" s="107"/>
      <c r="I14" s="107"/>
      <c r="J14" s="107"/>
      <c r="K14" s="107"/>
      <c r="L14" s="107"/>
      <c r="M14" s="107"/>
    </row>
    <row r="15" ht="9.75" customHeight="1" spans="1:13">
      <c r="A15" s="122"/>
      <c r="B15" s="122"/>
      <c r="C15" s="107"/>
      <c r="D15" s="122"/>
      <c r="E15" s="107"/>
      <c r="F15" s="107"/>
      <c r="G15" s="107"/>
      <c r="H15" s="107"/>
      <c r="I15" s="107"/>
      <c r="J15" s="107"/>
      <c r="K15" s="107"/>
      <c r="L15" s="107"/>
      <c r="M15" s="107"/>
    </row>
    <row r="16" ht="9.75" customHeight="1" spans="1:13">
      <c r="A16" s="122"/>
      <c r="B16" s="122"/>
      <c r="C16" s="107"/>
      <c r="D16" s="122"/>
      <c r="E16" s="107"/>
      <c r="F16" s="107"/>
      <c r="G16" s="107"/>
      <c r="H16" s="107"/>
      <c r="I16" s="107"/>
      <c r="J16" s="107"/>
      <c r="K16" s="107"/>
      <c r="L16" s="107"/>
      <c r="M16" s="107"/>
    </row>
    <row r="17" ht="9.75" customHeight="1" spans="1:13">
      <c r="A17" s="122"/>
      <c r="B17" s="107"/>
      <c r="C17" s="107"/>
      <c r="D17" s="122"/>
      <c r="E17" s="107"/>
      <c r="F17" s="107"/>
      <c r="G17" s="107"/>
      <c r="H17" s="107"/>
      <c r="I17" s="107"/>
      <c r="J17" s="107"/>
      <c r="K17" s="107"/>
      <c r="L17" s="107"/>
      <c r="M17" s="107"/>
    </row>
  </sheetData>
  <sheetProtection formatCells="0" formatColumns="0" formatRows="0"/>
  <printOptions horizontalCentered="1"/>
  <pageMargins left="0.590277777777778" right="0.590277777777778" top="0.590277777777778" bottom="0.590277777777778" header="0" footer="0.511805555555556"/>
  <pageSetup paperSize="9" fitToHeight="10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showGridLines="0" showZeros="0" topLeftCell="A28" workbookViewId="0">
      <selection activeCell="G17" sqref="G17"/>
    </sheetView>
  </sheetViews>
  <sheetFormatPr defaultColWidth="9" defaultRowHeight="11.25" outlineLevelCol="3"/>
  <cols>
    <col min="1" max="1" width="50.8333333333333" style="69" customWidth="1"/>
    <col min="2" max="2" width="25.8333333333333" style="69" customWidth="1"/>
    <col min="3" max="3" width="50.8333333333333" style="69" customWidth="1"/>
    <col min="4" max="4" width="25.8333333333333" style="69" customWidth="1"/>
    <col min="5" max="5" width="9.16666666666667" customWidth="1"/>
    <col min="6" max="8" width="8.83333333333333" customWidth="1"/>
    <col min="9" max="9" width="22" customWidth="1"/>
    <col min="10" max="10" width="19.3333333333333" customWidth="1"/>
    <col min="12" max="37" width="8.83333333333333" customWidth="1"/>
    <col min="38" max="38" width="10.5" customWidth="1"/>
  </cols>
  <sheetData>
    <row r="1" ht="20.1" customHeight="1" spans="4:4">
      <c r="D1" s="70" t="s">
        <v>7</v>
      </c>
    </row>
    <row r="2" ht="20.1" customHeight="1" spans="1:1">
      <c r="A2" s="93"/>
    </row>
    <row r="3" ht="28.5" customHeight="1" spans="1:4">
      <c r="A3" s="71" t="s">
        <v>8</v>
      </c>
      <c r="B3" s="71"/>
      <c r="C3" s="71"/>
      <c r="D3" s="71"/>
    </row>
    <row r="4" s="91" customFormat="1" ht="17.1" customHeight="1" spans="1:4">
      <c r="A4" s="72" t="s">
        <v>9</v>
      </c>
      <c r="B4" s="73"/>
      <c r="C4" s="73"/>
      <c r="D4" s="74" t="s">
        <v>10</v>
      </c>
    </row>
    <row r="5" s="91" customFormat="1" ht="17.1" customHeight="1" spans="1:4">
      <c r="A5" s="75" t="s">
        <v>11</v>
      </c>
      <c r="B5" s="76"/>
      <c r="C5" s="77" t="s">
        <v>12</v>
      </c>
      <c r="D5" s="77"/>
    </row>
    <row r="6" s="91" customFormat="1" ht="17.1" customHeight="1" spans="1:4">
      <c r="A6" s="78" t="s">
        <v>13</v>
      </c>
      <c r="B6" s="78" t="s">
        <v>14</v>
      </c>
      <c r="C6" s="78" t="s">
        <v>13</v>
      </c>
      <c r="D6" s="79" t="s">
        <v>14</v>
      </c>
    </row>
    <row r="7" s="92" customFormat="1" ht="17.1" customHeight="1" spans="1:4">
      <c r="A7" s="94" t="s">
        <v>15</v>
      </c>
      <c r="B7" s="68">
        <f>13098177.65-3610000</f>
        <v>9488177.65</v>
      </c>
      <c r="C7" s="81" t="s">
        <v>16</v>
      </c>
      <c r="D7" s="68">
        <f>10865514.21-3610000</f>
        <v>7255514.21</v>
      </c>
    </row>
    <row r="8" s="92" customFormat="1" ht="17.1" customHeight="1" spans="1:4">
      <c r="A8" s="94" t="s">
        <v>17</v>
      </c>
      <c r="B8" s="68">
        <v>9488177.65</v>
      </c>
      <c r="C8" s="81" t="s">
        <v>18</v>
      </c>
      <c r="D8" s="68">
        <v>585000</v>
      </c>
    </row>
    <row r="9" s="92" customFormat="1" ht="17.1" customHeight="1" spans="1:4">
      <c r="A9" s="94" t="s">
        <v>19</v>
      </c>
      <c r="B9" s="68">
        <v>0</v>
      </c>
      <c r="C9" s="81" t="s">
        <v>20</v>
      </c>
      <c r="D9" s="68">
        <v>585000</v>
      </c>
    </row>
    <row r="10" s="92" customFormat="1" ht="17.1" customHeight="1" spans="1:4">
      <c r="A10" s="94" t="s">
        <v>21</v>
      </c>
      <c r="B10" s="68">
        <v>0</v>
      </c>
      <c r="C10" s="81" t="s">
        <v>22</v>
      </c>
      <c r="D10" s="68">
        <f>10280514.21-3610000</f>
        <v>6670514.21</v>
      </c>
    </row>
    <row r="11" s="92" customFormat="1" ht="17.1" customHeight="1" spans="1:4">
      <c r="A11" s="94" t="s">
        <v>23</v>
      </c>
      <c r="B11" s="95">
        <v>0</v>
      </c>
      <c r="C11" s="81" t="s">
        <v>24</v>
      </c>
      <c r="D11" s="68">
        <v>4019785.14</v>
      </c>
    </row>
    <row r="12" s="92" customFormat="1" ht="17.1" customHeight="1" spans="1:4">
      <c r="A12" s="94" t="s">
        <v>25</v>
      </c>
      <c r="B12" s="95">
        <v>0</v>
      </c>
      <c r="C12" s="81" t="s">
        <v>26</v>
      </c>
      <c r="D12" s="68">
        <f>5238000-3610000</f>
        <v>1628000</v>
      </c>
    </row>
    <row r="13" s="92" customFormat="1" ht="17.1" customHeight="1" spans="1:4">
      <c r="A13" s="94" t="s">
        <v>27</v>
      </c>
      <c r="B13" s="68">
        <v>0</v>
      </c>
      <c r="C13" s="81" t="s">
        <v>28</v>
      </c>
      <c r="D13" s="68">
        <v>370000</v>
      </c>
    </row>
    <row r="14" s="92" customFormat="1" ht="17.1" customHeight="1" spans="1:4">
      <c r="A14" s="94" t="s">
        <v>29</v>
      </c>
      <c r="B14" s="68">
        <v>0</v>
      </c>
      <c r="C14" s="81" t="s">
        <v>30</v>
      </c>
      <c r="D14" s="68">
        <v>607059.07</v>
      </c>
    </row>
    <row r="15" s="92" customFormat="1" ht="17.1" customHeight="1" spans="1:4">
      <c r="A15" s="94" t="s">
        <v>31</v>
      </c>
      <c r="B15" s="68">
        <v>0</v>
      </c>
      <c r="C15" s="81" t="s">
        <v>32</v>
      </c>
      <c r="D15" s="68">
        <v>45670</v>
      </c>
    </row>
    <row r="16" s="92" customFormat="1" ht="17.1" customHeight="1" spans="1:4">
      <c r="A16" s="94" t="s">
        <v>33</v>
      </c>
      <c r="B16" s="68">
        <v>0</v>
      </c>
      <c r="C16" s="81" t="s">
        <v>34</v>
      </c>
      <c r="D16" s="68">
        <v>200000</v>
      </c>
    </row>
    <row r="17" s="92" customFormat="1" ht="17.1" customHeight="1" spans="1:4">
      <c r="A17" s="86" t="s">
        <v>35</v>
      </c>
      <c r="B17" s="68">
        <v>0</v>
      </c>
      <c r="C17" s="81" t="s">
        <v>36</v>
      </c>
      <c r="D17" s="68">
        <v>200000</v>
      </c>
    </row>
    <row r="18" s="92" customFormat="1" ht="17.1" customHeight="1" spans="1:4">
      <c r="A18" s="80" t="s">
        <v>37</v>
      </c>
      <c r="B18" s="68">
        <v>0</v>
      </c>
      <c r="C18" s="81" t="s">
        <v>38</v>
      </c>
      <c r="D18" s="68">
        <v>200000</v>
      </c>
    </row>
    <row r="19" s="91" customFormat="1" ht="17.1" customHeight="1" spans="1:4">
      <c r="A19" s="84"/>
      <c r="B19" s="87"/>
      <c r="C19" s="88" t="s">
        <v>39</v>
      </c>
      <c r="D19" s="68">
        <v>860423.28</v>
      </c>
    </row>
    <row r="20" s="91" customFormat="1" ht="17.1" customHeight="1" spans="1:4">
      <c r="A20" s="84"/>
      <c r="B20" s="87"/>
      <c r="C20" s="88" t="s">
        <v>40</v>
      </c>
      <c r="D20" s="68">
        <v>860423.28</v>
      </c>
    </row>
    <row r="21" s="91" customFormat="1" ht="17.1" customHeight="1" spans="1:4">
      <c r="A21" s="84"/>
      <c r="B21" s="87"/>
      <c r="C21" s="88" t="s">
        <v>41</v>
      </c>
      <c r="D21" s="68">
        <v>771.6</v>
      </c>
    </row>
    <row r="22" s="91" customFormat="1" ht="17.1" customHeight="1" spans="1:4">
      <c r="A22" s="86"/>
      <c r="B22" s="87"/>
      <c r="C22" s="88" t="s">
        <v>42</v>
      </c>
      <c r="D22" s="68">
        <v>614037</v>
      </c>
    </row>
    <row r="23" s="91" customFormat="1" ht="17.1" customHeight="1" spans="1:4">
      <c r="A23" s="86"/>
      <c r="B23" s="87"/>
      <c r="C23" s="88" t="s">
        <v>43</v>
      </c>
      <c r="D23" s="68">
        <v>245614.68</v>
      </c>
    </row>
    <row r="24" s="91" customFormat="1" ht="17.1" customHeight="1" spans="1:4">
      <c r="A24" s="86"/>
      <c r="B24" s="87"/>
      <c r="C24" s="88" t="s">
        <v>44</v>
      </c>
      <c r="D24" s="68">
        <v>406842.96</v>
      </c>
    </row>
    <row r="25" s="91" customFormat="1" ht="17.1" customHeight="1" spans="1:4">
      <c r="A25" s="86"/>
      <c r="B25" s="87"/>
      <c r="C25" s="88" t="s">
        <v>45</v>
      </c>
      <c r="D25" s="68">
        <v>406842.96</v>
      </c>
    </row>
    <row r="26" s="91" customFormat="1" ht="17.1" customHeight="1" spans="1:4">
      <c r="A26" s="86"/>
      <c r="B26" s="87"/>
      <c r="C26" s="88" t="s">
        <v>46</v>
      </c>
      <c r="D26" s="68">
        <v>162914.88</v>
      </c>
    </row>
    <row r="27" s="91" customFormat="1" ht="17.1" customHeight="1" spans="1:4">
      <c r="A27" s="86"/>
      <c r="B27" s="87"/>
      <c r="C27" s="88" t="s">
        <v>47</v>
      </c>
      <c r="D27" s="68">
        <v>27081.6</v>
      </c>
    </row>
    <row r="28" s="91" customFormat="1" ht="17.1" customHeight="1" spans="1:4">
      <c r="A28" s="86"/>
      <c r="B28" s="87"/>
      <c r="C28" s="88" t="s">
        <v>48</v>
      </c>
      <c r="D28" s="68">
        <v>216846.48</v>
      </c>
    </row>
    <row r="29" s="91" customFormat="1" ht="17.1" customHeight="1" spans="1:4">
      <c r="A29" s="86"/>
      <c r="B29" s="87"/>
      <c r="C29" s="88" t="s">
        <v>49</v>
      </c>
      <c r="D29" s="68">
        <v>765397.2</v>
      </c>
    </row>
    <row r="30" s="91" customFormat="1" ht="17.1" customHeight="1" spans="1:4">
      <c r="A30" s="86"/>
      <c r="B30" s="87"/>
      <c r="C30" s="88" t="s">
        <v>50</v>
      </c>
      <c r="D30" s="68">
        <v>765397.2</v>
      </c>
    </row>
    <row r="31" s="91" customFormat="1" ht="17.1" customHeight="1" spans="1:4">
      <c r="A31" s="86"/>
      <c r="B31" s="87"/>
      <c r="C31" s="88" t="s">
        <v>51</v>
      </c>
      <c r="D31" s="68">
        <v>675166</v>
      </c>
    </row>
    <row r="32" s="91" customFormat="1" ht="17.1" customHeight="1" spans="1:4">
      <c r="A32" s="86"/>
      <c r="B32" s="87"/>
      <c r="C32" s="88" t="s">
        <v>52</v>
      </c>
      <c r="D32" s="68">
        <v>283.2</v>
      </c>
    </row>
    <row r="33" s="91" customFormat="1" ht="17.1" customHeight="1" spans="1:4">
      <c r="A33" s="86"/>
      <c r="B33" s="87"/>
      <c r="C33" s="88" t="s">
        <v>53</v>
      </c>
      <c r="D33" s="68">
        <v>89948</v>
      </c>
    </row>
    <row r="34" s="91" customFormat="1" ht="17.1" customHeight="1" spans="1:4">
      <c r="A34" s="86"/>
      <c r="B34" s="87"/>
      <c r="C34" s="88">
        <v>0</v>
      </c>
      <c r="D34" s="89">
        <v>0</v>
      </c>
    </row>
    <row r="35" s="91" customFormat="1" ht="17.1" customHeight="1" spans="1:4">
      <c r="A35" s="86"/>
      <c r="B35" s="87"/>
      <c r="C35" s="88">
        <v>0</v>
      </c>
      <c r="D35" s="89">
        <v>0</v>
      </c>
    </row>
    <row r="36" s="92" customFormat="1" ht="17.1" customHeight="1" spans="1:4">
      <c r="A36" s="96" t="s">
        <v>54</v>
      </c>
      <c r="B36" s="68">
        <v>9488177.65</v>
      </c>
      <c r="C36" s="97" t="s">
        <v>55</v>
      </c>
      <c r="D36" s="68">
        <v>9488177.65</v>
      </c>
    </row>
    <row r="37" s="92" customFormat="1" ht="17.1" customHeight="1" spans="1:4">
      <c r="A37" s="80" t="s">
        <v>56</v>
      </c>
      <c r="B37" s="98">
        <v>0</v>
      </c>
      <c r="C37" s="99" t="s">
        <v>57</v>
      </c>
      <c r="D37" s="82">
        <v>0</v>
      </c>
    </row>
    <row r="38" s="92" customFormat="1" ht="17.1" customHeight="1" spans="1:4">
      <c r="A38" s="80" t="s">
        <v>58</v>
      </c>
      <c r="B38" s="98">
        <v>0</v>
      </c>
      <c r="C38" s="99" t="s">
        <v>59</v>
      </c>
      <c r="D38" s="82">
        <v>0</v>
      </c>
    </row>
    <row r="39" s="92" customFormat="1" ht="17.1" customHeight="1" spans="1:4">
      <c r="A39" s="80" t="s">
        <v>60</v>
      </c>
      <c r="B39" s="98">
        <v>0</v>
      </c>
      <c r="C39" s="100"/>
      <c r="D39" s="82"/>
    </row>
    <row r="40" s="92" customFormat="1" ht="17.1" customHeight="1" spans="1:4">
      <c r="A40" s="80" t="s">
        <v>61</v>
      </c>
      <c r="B40" s="98">
        <v>0</v>
      </c>
      <c r="C40" s="99" t="s">
        <v>62</v>
      </c>
      <c r="D40" s="68">
        <v>9488177.65</v>
      </c>
    </row>
    <row r="41" s="92" customFormat="1" ht="17.1" customHeight="1" spans="1:4">
      <c r="A41" s="101" t="s">
        <v>63</v>
      </c>
      <c r="B41" s="98">
        <v>0</v>
      </c>
      <c r="C41" s="100"/>
      <c r="D41" s="82"/>
    </row>
    <row r="42" s="92" customFormat="1" ht="17.1" customHeight="1" spans="1:4">
      <c r="A42" s="101" t="s">
        <v>64</v>
      </c>
      <c r="B42" s="98">
        <v>0</v>
      </c>
      <c r="C42" s="100"/>
      <c r="D42" s="82"/>
    </row>
    <row r="43" s="91" customFormat="1" ht="17.1" customHeight="1" spans="1:4">
      <c r="A43" s="102"/>
      <c r="B43" s="82"/>
      <c r="C43" s="100"/>
      <c r="D43" s="103"/>
    </row>
    <row r="44" s="91" customFormat="1" ht="17.1" customHeight="1" spans="1:4">
      <c r="A44" s="102"/>
      <c r="B44" s="82"/>
      <c r="C44" s="100"/>
      <c r="D44" s="103"/>
    </row>
    <row r="45" s="92" customFormat="1" ht="17.1" customHeight="1" spans="1:4">
      <c r="A45" s="96" t="s">
        <v>65</v>
      </c>
      <c r="B45" s="82">
        <v>9488177.65</v>
      </c>
      <c r="C45" s="96" t="s">
        <v>66</v>
      </c>
      <c r="D45" s="68">
        <v>9488177.65</v>
      </c>
    </row>
    <row r="46" ht="20.1" customHeight="1"/>
    <row r="47" ht="20.1" customHeight="1"/>
    <row r="48" ht="20.1" customHeight="1"/>
  </sheetData>
  <sheetProtection formatCells="0" formatColumns="0" formatRows="0"/>
  <mergeCells count="2">
    <mergeCell ref="A3:D3"/>
    <mergeCell ref="C5:D5"/>
  </mergeCells>
  <printOptions horizontalCentered="1"/>
  <pageMargins left="0.590277777777778" right="0.590277777777778" top="0.786805555555556" bottom="0.786805555555556" header="0" footer="0"/>
  <pageSetup paperSize="9" orientation="landscape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showGridLines="0" showZeros="0" tabSelected="1" workbookViewId="0">
      <selection activeCell="D6" sqref="D6"/>
    </sheetView>
  </sheetViews>
  <sheetFormatPr defaultColWidth="9.16666666666667" defaultRowHeight="11.25" outlineLevelCol="3"/>
  <cols>
    <col min="1" max="1" width="50.8333333333333" style="69" customWidth="1"/>
    <col min="2" max="2" width="25.8333333333333" style="69" customWidth="1"/>
    <col min="3" max="3" width="50.8333333333333" style="69" customWidth="1"/>
    <col min="4" max="4" width="25.8333333333333" style="69" customWidth="1"/>
    <col min="5" max="7" width="9.16666666666667" customWidth="1"/>
    <col min="8" max="10" width="8.83333333333333" customWidth="1"/>
    <col min="11" max="11" width="22" customWidth="1"/>
    <col min="12" max="12" width="19.3333333333333" customWidth="1"/>
    <col min="13" max="13" width="9.33333333333333" customWidth="1"/>
    <col min="14" max="39" width="8.83333333333333" customWidth="1"/>
    <col min="40" max="40" width="10.5" customWidth="1"/>
  </cols>
  <sheetData>
    <row r="1" ht="20.1" customHeight="1" spans="4:4">
      <c r="D1" s="70" t="s">
        <v>67</v>
      </c>
    </row>
    <row r="2" ht="28.5" customHeight="1" spans="1:4">
      <c r="A2" s="71" t="s">
        <v>68</v>
      </c>
      <c r="B2" s="71"/>
      <c r="C2" s="71"/>
      <c r="D2" s="71"/>
    </row>
    <row r="3" ht="15" customHeight="1" spans="1:4">
      <c r="A3" s="72" t="s">
        <v>9</v>
      </c>
      <c r="B3" s="73"/>
      <c r="C3" s="73"/>
      <c r="D3" s="74" t="s">
        <v>10</v>
      </c>
    </row>
    <row r="4" ht="16.5" customHeight="1" spans="1:4">
      <c r="A4" s="75" t="s">
        <v>11</v>
      </c>
      <c r="B4" s="76"/>
      <c r="C4" s="77" t="s">
        <v>12</v>
      </c>
      <c r="D4" s="77"/>
    </row>
    <row r="5" ht="15.75" customHeight="1" spans="1:4">
      <c r="A5" s="78" t="s">
        <v>13</v>
      </c>
      <c r="B5" s="78" t="s">
        <v>14</v>
      </c>
      <c r="C5" s="78" t="s">
        <v>13</v>
      </c>
      <c r="D5" s="79" t="s">
        <v>14</v>
      </c>
    </row>
    <row r="6" s="1" customFormat="1" ht="15.75" customHeight="1" spans="1:4">
      <c r="A6" s="80" t="s">
        <v>69</v>
      </c>
      <c r="B6" s="68">
        <v>9488177.65</v>
      </c>
      <c r="C6" s="81" t="s">
        <v>16</v>
      </c>
      <c r="D6" s="68">
        <f>10865514.21-3610000</f>
        <v>7255514.21</v>
      </c>
    </row>
    <row r="7" s="1" customFormat="1" ht="15.75" customHeight="1" spans="1:4">
      <c r="A7" s="80" t="s">
        <v>70</v>
      </c>
      <c r="B7" s="68">
        <v>9488177.65</v>
      </c>
      <c r="C7" s="81" t="s">
        <v>18</v>
      </c>
      <c r="D7" s="68">
        <v>585000</v>
      </c>
    </row>
    <row r="8" s="1" customFormat="1" ht="15.75" customHeight="1" spans="1:4">
      <c r="A8" s="80" t="s">
        <v>71</v>
      </c>
      <c r="B8" s="82">
        <v>0</v>
      </c>
      <c r="C8" s="81" t="s">
        <v>20</v>
      </c>
      <c r="D8" s="68">
        <v>585000</v>
      </c>
    </row>
    <row r="9" ht="15.75" customHeight="1" spans="1:4">
      <c r="A9" s="80"/>
      <c r="B9" s="83"/>
      <c r="C9" s="81" t="s">
        <v>22</v>
      </c>
      <c r="D9" s="68">
        <f>10280514.21-3610000</f>
        <v>6670514.21</v>
      </c>
    </row>
    <row r="10" ht="15.75" customHeight="1" spans="1:4">
      <c r="A10" s="84"/>
      <c r="B10" s="85"/>
      <c r="C10" s="81" t="s">
        <v>24</v>
      </c>
      <c r="D10" s="68">
        <v>4019785.14</v>
      </c>
    </row>
    <row r="11" ht="15.75" customHeight="1" spans="1:4">
      <c r="A11" s="84"/>
      <c r="B11" s="85"/>
      <c r="C11" s="81" t="s">
        <v>26</v>
      </c>
      <c r="D11" s="68">
        <f>5238000-3610000</f>
        <v>1628000</v>
      </c>
    </row>
    <row r="12" ht="15.75" customHeight="1" spans="1:4">
      <c r="A12" s="84"/>
      <c r="B12" s="83"/>
      <c r="C12" s="81" t="s">
        <v>28</v>
      </c>
      <c r="D12" s="68">
        <v>370000</v>
      </c>
    </row>
    <row r="13" ht="15.75" customHeight="1" spans="1:4">
      <c r="A13" s="84"/>
      <c r="B13" s="68"/>
      <c r="C13" s="81" t="s">
        <v>30</v>
      </c>
      <c r="D13" s="68">
        <v>607059.07</v>
      </c>
    </row>
    <row r="14" ht="15.75" customHeight="1" spans="1:4">
      <c r="A14" s="84"/>
      <c r="B14" s="68"/>
      <c r="C14" s="81" t="s">
        <v>32</v>
      </c>
      <c r="D14" s="68">
        <v>45670</v>
      </c>
    </row>
    <row r="15" ht="15.75" customHeight="1" spans="1:4">
      <c r="A15" s="86"/>
      <c r="B15" s="87"/>
      <c r="C15" s="88" t="s">
        <v>34</v>
      </c>
      <c r="D15" s="82">
        <v>200000</v>
      </c>
    </row>
    <row r="16" ht="15.75" customHeight="1" spans="1:4">
      <c r="A16" s="86"/>
      <c r="B16" s="87"/>
      <c r="C16" s="88" t="s">
        <v>36</v>
      </c>
      <c r="D16" s="82">
        <v>200000</v>
      </c>
    </row>
    <row r="17" ht="15.75" customHeight="1" spans="1:4">
      <c r="A17" s="84"/>
      <c r="B17" s="87"/>
      <c r="C17" s="88" t="s">
        <v>38</v>
      </c>
      <c r="D17" s="82">
        <v>200000</v>
      </c>
    </row>
    <row r="18" ht="15.75" customHeight="1" spans="1:4">
      <c r="A18" s="84"/>
      <c r="B18" s="87"/>
      <c r="C18" s="88" t="s">
        <v>39</v>
      </c>
      <c r="D18" s="82">
        <v>860423.28</v>
      </c>
    </row>
    <row r="19" ht="15.75" customHeight="1" spans="1:4">
      <c r="A19" s="84"/>
      <c r="B19" s="87"/>
      <c r="C19" s="88" t="s">
        <v>40</v>
      </c>
      <c r="D19" s="82">
        <v>860423.28</v>
      </c>
    </row>
    <row r="20" ht="15.75" customHeight="1" spans="1:4">
      <c r="A20" s="84"/>
      <c r="B20" s="87"/>
      <c r="C20" s="88" t="s">
        <v>41</v>
      </c>
      <c r="D20" s="82">
        <v>771.6</v>
      </c>
    </row>
    <row r="21" ht="15.75" customHeight="1" spans="1:4">
      <c r="A21" s="86"/>
      <c r="B21" s="87"/>
      <c r="C21" s="88" t="s">
        <v>42</v>
      </c>
      <c r="D21" s="82">
        <v>614037</v>
      </c>
    </row>
    <row r="22" ht="15.75" customHeight="1" spans="1:4">
      <c r="A22" s="86"/>
      <c r="B22" s="87"/>
      <c r="C22" s="88" t="s">
        <v>43</v>
      </c>
      <c r="D22" s="82">
        <v>245614.68</v>
      </c>
    </row>
    <row r="23" ht="15.75" customHeight="1" spans="1:4">
      <c r="A23" s="86"/>
      <c r="B23" s="87"/>
      <c r="C23" s="88" t="s">
        <v>44</v>
      </c>
      <c r="D23" s="82">
        <v>406842.96</v>
      </c>
    </row>
    <row r="24" ht="15.75" customHeight="1" spans="1:4">
      <c r="A24" s="86"/>
      <c r="B24" s="87"/>
      <c r="C24" s="88" t="s">
        <v>45</v>
      </c>
      <c r="D24" s="82">
        <v>406842.96</v>
      </c>
    </row>
    <row r="25" ht="15.75" customHeight="1" spans="1:4">
      <c r="A25" s="86"/>
      <c r="B25" s="87"/>
      <c r="C25" s="88" t="s">
        <v>46</v>
      </c>
      <c r="D25" s="82">
        <v>162914.88</v>
      </c>
    </row>
    <row r="26" ht="15.75" customHeight="1" spans="1:4">
      <c r="A26" s="86"/>
      <c r="B26" s="87"/>
      <c r="C26" s="88" t="s">
        <v>47</v>
      </c>
      <c r="D26" s="82">
        <v>27081.6</v>
      </c>
    </row>
    <row r="27" ht="15.75" customHeight="1" spans="1:4">
      <c r="A27" s="86"/>
      <c r="B27" s="87"/>
      <c r="C27" s="88" t="s">
        <v>48</v>
      </c>
      <c r="D27" s="82">
        <v>216846.48</v>
      </c>
    </row>
    <row r="28" ht="15.75" customHeight="1" spans="1:4">
      <c r="A28" s="86"/>
      <c r="B28" s="87"/>
      <c r="C28" s="88" t="s">
        <v>49</v>
      </c>
      <c r="D28" s="82">
        <v>765397.2</v>
      </c>
    </row>
    <row r="29" ht="15.75" customHeight="1" spans="1:4">
      <c r="A29" s="86"/>
      <c r="B29" s="87"/>
      <c r="C29" s="88" t="s">
        <v>50</v>
      </c>
      <c r="D29" s="82">
        <v>765397.2</v>
      </c>
    </row>
    <row r="30" ht="15.75" customHeight="1" spans="1:4">
      <c r="A30" s="86"/>
      <c r="B30" s="87"/>
      <c r="C30" s="88" t="s">
        <v>51</v>
      </c>
      <c r="D30" s="82">
        <v>675166</v>
      </c>
    </row>
    <row r="31" ht="15.75" customHeight="1" spans="1:4">
      <c r="A31" s="86"/>
      <c r="B31" s="87"/>
      <c r="C31" s="88" t="s">
        <v>52</v>
      </c>
      <c r="D31" s="82">
        <v>283.2</v>
      </c>
    </row>
    <row r="32" ht="15.75" customHeight="1" spans="1:4">
      <c r="A32" s="86"/>
      <c r="B32" s="87"/>
      <c r="C32" s="88" t="s">
        <v>53</v>
      </c>
      <c r="D32" s="82">
        <v>89948</v>
      </c>
    </row>
    <row r="33" ht="15.75" customHeight="1" spans="1:4">
      <c r="A33" s="86"/>
      <c r="B33" s="87"/>
      <c r="C33" s="88"/>
      <c r="D33" s="82"/>
    </row>
    <row r="34" ht="15.75" customHeight="1" spans="1:4">
      <c r="A34" s="86"/>
      <c r="B34" s="87"/>
      <c r="C34" s="88"/>
      <c r="D34" s="82"/>
    </row>
    <row r="35" ht="15.75" customHeight="1" spans="1:4">
      <c r="A35" s="86"/>
      <c r="B35" s="87"/>
      <c r="C35" s="88"/>
      <c r="D35" s="89"/>
    </row>
    <row r="36" ht="15.75" customHeight="1" spans="1:4">
      <c r="A36" s="86"/>
      <c r="B36" s="87"/>
      <c r="C36" s="88"/>
      <c r="D36" s="89"/>
    </row>
    <row r="37" ht="20.1" customHeight="1" spans="1:4">
      <c r="A37" s="90" t="s">
        <v>72</v>
      </c>
      <c r="B37" s="87">
        <f>B6</f>
        <v>9488177.65</v>
      </c>
      <c r="C37" s="90" t="s">
        <v>73</v>
      </c>
      <c r="D37" s="87">
        <f>B37</f>
        <v>9488177.65</v>
      </c>
    </row>
    <row r="38" ht="20.1" customHeight="1"/>
    <row r="39" ht="20.1" customHeight="1"/>
  </sheetData>
  <sheetProtection formatCells="0" formatColumns="0" formatRows="0"/>
  <mergeCells count="2">
    <mergeCell ref="A2:D2"/>
    <mergeCell ref="C4:D4"/>
  </mergeCells>
  <printOptions horizontalCentered="1"/>
  <pageMargins left="0.590277777777778" right="0.590277777777778" top="0.786805555555556" bottom="0.786805555555556" header="0" footer="0"/>
  <pageSetup paperSize="9" orientation="landscape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showGridLines="0" showZeros="0" workbookViewId="0">
      <selection activeCell="E14" sqref="E14"/>
    </sheetView>
  </sheetViews>
  <sheetFormatPr defaultColWidth="9.16666666666667" defaultRowHeight="11.25"/>
  <cols>
    <col min="1" max="1" width="19" customWidth="1"/>
    <col min="2" max="2" width="45.8333333333333" customWidth="1"/>
    <col min="3" max="5" width="22.8333333333333" customWidth="1"/>
    <col min="6" max="6" width="18.5" customWidth="1"/>
    <col min="7" max="11" width="19.5" customWidth="1"/>
  </cols>
  <sheetData>
    <row r="1" ht="20.1" customHeight="1" spans="1:11">
      <c r="A1" s="47"/>
      <c r="B1" s="47"/>
      <c r="C1" s="15"/>
      <c r="D1" s="15"/>
      <c r="E1" s="15"/>
      <c r="F1" s="30" t="s">
        <v>74</v>
      </c>
      <c r="G1" s="48"/>
      <c r="H1" s="48"/>
      <c r="I1" s="48"/>
      <c r="J1" s="48"/>
      <c r="K1" s="48"/>
    </row>
    <row r="2" ht="24" customHeight="1" spans="1:11">
      <c r="A2" s="16" t="s">
        <v>75</v>
      </c>
      <c r="B2" s="16"/>
      <c r="C2" s="34"/>
      <c r="D2" s="34"/>
      <c r="E2" s="34"/>
      <c r="F2" s="34"/>
      <c r="G2" s="49"/>
      <c r="H2" s="49"/>
      <c r="I2" s="49"/>
      <c r="J2" s="48"/>
      <c r="K2" s="48"/>
    </row>
    <row r="3" ht="20.1" customHeight="1" spans="1:11">
      <c r="A3" s="50" t="s">
        <v>9</v>
      </c>
      <c r="B3" s="51"/>
      <c r="C3" s="59"/>
      <c r="D3" s="59"/>
      <c r="E3" s="59"/>
      <c r="F3" s="52" t="s">
        <v>10</v>
      </c>
      <c r="G3" s="48"/>
      <c r="H3" s="48"/>
      <c r="I3" s="48"/>
      <c r="J3" s="48"/>
      <c r="K3" s="48"/>
    </row>
    <row r="4" ht="20.1" customHeight="1" spans="1:11">
      <c r="A4" s="54" t="s">
        <v>76</v>
      </c>
      <c r="B4" s="54" t="s">
        <v>77</v>
      </c>
      <c r="C4" s="54" t="s">
        <v>78</v>
      </c>
      <c r="D4" s="54" t="s">
        <v>79</v>
      </c>
      <c r="E4" s="54" t="s">
        <v>80</v>
      </c>
      <c r="F4" s="54" t="s">
        <v>81</v>
      </c>
      <c r="G4" s="48"/>
      <c r="H4" s="48"/>
      <c r="I4" s="48"/>
      <c r="J4" s="48"/>
      <c r="K4" s="48"/>
    </row>
    <row r="5" ht="50.25" customHeight="1" spans="1:11">
      <c r="A5" s="54"/>
      <c r="B5" s="54"/>
      <c r="C5" s="54"/>
      <c r="D5" s="54"/>
      <c r="E5" s="54"/>
      <c r="F5" s="54"/>
      <c r="G5" s="47"/>
      <c r="H5" s="33"/>
      <c r="I5" s="33"/>
      <c r="J5" s="33"/>
      <c r="K5" s="33"/>
    </row>
    <row r="6" ht="15.95" customHeight="1" spans="1:11">
      <c r="A6" s="55" t="s">
        <v>82</v>
      </c>
      <c r="B6" s="55" t="s">
        <v>82</v>
      </c>
      <c r="C6" s="60">
        <v>1</v>
      </c>
      <c r="D6" s="60">
        <v>2</v>
      </c>
      <c r="E6" s="60">
        <v>3</v>
      </c>
      <c r="F6" s="60">
        <v>4</v>
      </c>
      <c r="G6" s="14"/>
      <c r="H6" s="48"/>
      <c r="I6" s="48"/>
      <c r="J6" s="48"/>
      <c r="K6" s="48"/>
    </row>
    <row r="7" s="1" customFormat="1" ht="15.95" customHeight="1" spans="1:11">
      <c r="A7" s="61"/>
      <c r="B7" s="57" t="s">
        <v>83</v>
      </c>
      <c r="C7" s="62">
        <f>C8+C17+C20+C25+C30</f>
        <v>9488177.65</v>
      </c>
      <c r="D7" s="62">
        <f>D8+D17+D20+D25+D30</f>
        <v>6659507.65</v>
      </c>
      <c r="E7" s="62">
        <f>E8+E17+E20+E25+E30</f>
        <v>2828670</v>
      </c>
      <c r="F7" s="63"/>
      <c r="G7" s="14"/>
      <c r="H7" s="14"/>
      <c r="I7" s="14"/>
      <c r="J7" s="14"/>
      <c r="K7" s="14"/>
    </row>
    <row r="8" ht="15.95" customHeight="1" spans="1:11">
      <c r="A8" s="61">
        <v>201</v>
      </c>
      <c r="B8" s="57" t="s">
        <v>16</v>
      </c>
      <c r="C8" s="62">
        <f>C9+C11</f>
        <v>7255514.21</v>
      </c>
      <c r="D8" s="62">
        <f>D9+D11</f>
        <v>4626844.21</v>
      </c>
      <c r="E8" s="62">
        <f>E9+E11</f>
        <v>2628670</v>
      </c>
      <c r="F8" s="63"/>
      <c r="G8" s="14"/>
      <c r="H8" s="48"/>
      <c r="I8" s="48"/>
      <c r="J8" s="48"/>
      <c r="K8" s="48"/>
    </row>
    <row r="9" ht="15.95" customHeight="1" spans="1:11">
      <c r="A9" s="61">
        <v>20123</v>
      </c>
      <c r="B9" s="57" t="s">
        <v>18</v>
      </c>
      <c r="C9" s="62">
        <f>C10</f>
        <v>585000</v>
      </c>
      <c r="D9" s="62">
        <f>D10</f>
        <v>0</v>
      </c>
      <c r="E9" s="62">
        <f>E10</f>
        <v>585000</v>
      </c>
      <c r="F9" s="63"/>
      <c r="G9" s="14"/>
      <c r="H9" s="48"/>
      <c r="I9" s="48"/>
      <c r="J9" s="48"/>
      <c r="K9" s="48"/>
    </row>
    <row r="10" ht="15.95" customHeight="1" spans="1:11">
      <c r="A10" s="61">
        <v>2012302</v>
      </c>
      <c r="B10" s="57" t="s">
        <v>20</v>
      </c>
      <c r="C10" s="62">
        <v>585000</v>
      </c>
      <c r="D10" s="62">
        <v>0</v>
      </c>
      <c r="E10" s="62">
        <v>585000</v>
      </c>
      <c r="F10" s="63"/>
      <c r="G10" s="14"/>
      <c r="H10" s="48"/>
      <c r="I10" s="48"/>
      <c r="J10" s="48"/>
      <c r="K10" s="48"/>
    </row>
    <row r="11" ht="15.95" customHeight="1" spans="1:11">
      <c r="A11" s="61">
        <v>20134</v>
      </c>
      <c r="B11" s="57" t="s">
        <v>22</v>
      </c>
      <c r="C11" s="62">
        <f>SUM(C12:C16)</f>
        <v>6670514.21</v>
      </c>
      <c r="D11" s="62">
        <f>SUM(D12:D16)</f>
        <v>4626844.21</v>
      </c>
      <c r="E11" s="62">
        <f>SUM(E12:E16)</f>
        <v>2043670</v>
      </c>
      <c r="F11" s="63"/>
      <c r="G11" s="48"/>
      <c r="H11" s="48"/>
      <c r="I11" s="48"/>
      <c r="J11" s="48"/>
      <c r="K11" s="48"/>
    </row>
    <row r="12" ht="15.95" customHeight="1" spans="1:11">
      <c r="A12" s="61">
        <v>2013450</v>
      </c>
      <c r="B12" s="57" t="s">
        <v>30</v>
      </c>
      <c r="C12" s="62">
        <v>607059.07</v>
      </c>
      <c r="D12" s="62">
        <v>607059.07</v>
      </c>
      <c r="E12" s="62">
        <v>0</v>
      </c>
      <c r="F12" s="63"/>
      <c r="G12" s="48"/>
      <c r="H12" s="48"/>
      <c r="I12" s="48"/>
      <c r="J12" s="48"/>
      <c r="K12" s="48"/>
    </row>
    <row r="13" ht="15.95" customHeight="1" spans="1:11">
      <c r="A13" s="61">
        <v>2013499</v>
      </c>
      <c r="B13" s="57" t="s">
        <v>32</v>
      </c>
      <c r="C13" s="62">
        <v>45670</v>
      </c>
      <c r="D13" s="62">
        <v>0</v>
      </c>
      <c r="E13" s="62">
        <v>45670</v>
      </c>
      <c r="F13" s="63"/>
      <c r="G13" s="48"/>
      <c r="H13" s="48"/>
      <c r="I13" s="48"/>
      <c r="J13" s="48"/>
      <c r="K13" s="48"/>
    </row>
    <row r="14" ht="15.95" customHeight="1" spans="1:6">
      <c r="A14" s="61">
        <v>2013402</v>
      </c>
      <c r="B14" s="57" t="s">
        <v>26</v>
      </c>
      <c r="C14" s="68">
        <f>5238000-3610000</f>
        <v>1628000</v>
      </c>
      <c r="D14" s="62">
        <v>0</v>
      </c>
      <c r="E14" s="68">
        <f>5238000-3610000</f>
        <v>1628000</v>
      </c>
      <c r="F14" s="63"/>
    </row>
    <row r="15" ht="15.95" customHeight="1" spans="1:6">
      <c r="A15" s="61">
        <v>2013404</v>
      </c>
      <c r="B15" s="57" t="s">
        <v>28</v>
      </c>
      <c r="C15" s="62">
        <v>370000</v>
      </c>
      <c r="D15" s="62">
        <v>0</v>
      </c>
      <c r="E15" s="62">
        <v>370000</v>
      </c>
      <c r="F15" s="63"/>
    </row>
    <row r="16" ht="15.95" customHeight="1" spans="1:6">
      <c r="A16" s="61">
        <v>2013401</v>
      </c>
      <c r="B16" s="57" t="s">
        <v>24</v>
      </c>
      <c r="C16" s="62">
        <v>4019785.14</v>
      </c>
      <c r="D16" s="62">
        <v>4019785.14</v>
      </c>
      <c r="E16" s="62">
        <v>0</v>
      </c>
      <c r="F16" s="63"/>
    </row>
    <row r="17" ht="15.95" customHeight="1" spans="1:6">
      <c r="A17" s="61">
        <v>205</v>
      </c>
      <c r="B17" s="57" t="s">
        <v>34</v>
      </c>
      <c r="C17" s="62">
        <f t="shared" ref="C17:E18" si="0">C18</f>
        <v>200000</v>
      </c>
      <c r="D17" s="62">
        <f t="shared" si="0"/>
        <v>0</v>
      </c>
      <c r="E17" s="62">
        <f t="shared" si="0"/>
        <v>200000</v>
      </c>
      <c r="F17" s="63"/>
    </row>
    <row r="18" ht="15.95" customHeight="1" spans="1:6">
      <c r="A18" s="61">
        <v>20508</v>
      </c>
      <c r="B18" s="57" t="s">
        <v>36</v>
      </c>
      <c r="C18" s="62">
        <f t="shared" si="0"/>
        <v>200000</v>
      </c>
      <c r="D18" s="62">
        <f t="shared" si="0"/>
        <v>0</v>
      </c>
      <c r="E18" s="62">
        <f t="shared" si="0"/>
        <v>200000</v>
      </c>
      <c r="F18" s="63"/>
    </row>
    <row r="19" ht="15.95" customHeight="1" spans="1:6">
      <c r="A19" s="61">
        <v>2050803</v>
      </c>
      <c r="B19" s="57" t="s">
        <v>38</v>
      </c>
      <c r="C19" s="62">
        <v>200000</v>
      </c>
      <c r="D19" s="62">
        <v>0</v>
      </c>
      <c r="E19" s="62">
        <v>200000</v>
      </c>
      <c r="F19" s="63"/>
    </row>
    <row r="20" ht="15.95" customHeight="1" spans="1:6">
      <c r="A20" s="61">
        <v>208</v>
      </c>
      <c r="B20" s="57" t="s">
        <v>39</v>
      </c>
      <c r="C20" s="62">
        <f>C21</f>
        <v>860423.28</v>
      </c>
      <c r="D20" s="62">
        <f>D21</f>
        <v>860423.28</v>
      </c>
      <c r="E20" s="62">
        <f>E21</f>
        <v>0</v>
      </c>
      <c r="F20" s="63"/>
    </row>
    <row r="21" ht="15.95" customHeight="1" spans="1:6">
      <c r="A21" s="61">
        <v>20805</v>
      </c>
      <c r="B21" s="57" t="s">
        <v>40</v>
      </c>
      <c r="C21" s="62">
        <f>SUM(C22:C24)</f>
        <v>860423.28</v>
      </c>
      <c r="D21" s="62">
        <f>SUM(D22:D24)</f>
        <v>860423.28</v>
      </c>
      <c r="E21" s="62">
        <f>SUM(E22:E24)</f>
        <v>0</v>
      </c>
      <c r="F21" s="63"/>
    </row>
    <row r="22" ht="15.95" customHeight="1" spans="1:6">
      <c r="A22" s="61">
        <v>2080504</v>
      </c>
      <c r="B22" s="57" t="s">
        <v>41</v>
      </c>
      <c r="C22" s="62">
        <v>771.6</v>
      </c>
      <c r="D22" s="62">
        <v>771.6</v>
      </c>
      <c r="E22" s="62">
        <v>0</v>
      </c>
      <c r="F22" s="63"/>
    </row>
    <row r="23" ht="15.95" customHeight="1" spans="1:6">
      <c r="A23" s="61">
        <v>2080506</v>
      </c>
      <c r="B23" s="57" t="s">
        <v>43</v>
      </c>
      <c r="C23" s="62">
        <v>245614.68</v>
      </c>
      <c r="D23" s="62">
        <v>245614.68</v>
      </c>
      <c r="E23" s="62">
        <v>0</v>
      </c>
      <c r="F23" s="63"/>
    </row>
    <row r="24" ht="15.95" customHeight="1" spans="1:6">
      <c r="A24" s="61">
        <v>2080505</v>
      </c>
      <c r="B24" s="57" t="s">
        <v>42</v>
      </c>
      <c r="C24" s="62">
        <v>614037</v>
      </c>
      <c r="D24" s="62">
        <v>614037</v>
      </c>
      <c r="E24" s="62">
        <v>0</v>
      </c>
      <c r="F24" s="63"/>
    </row>
    <row r="25" ht="15.95" customHeight="1" spans="1:6">
      <c r="A25" s="61">
        <v>210</v>
      </c>
      <c r="B25" s="57" t="s">
        <v>44</v>
      </c>
      <c r="C25" s="62">
        <f>C26</f>
        <v>406842.96</v>
      </c>
      <c r="D25" s="62">
        <f>D26</f>
        <v>406842.96</v>
      </c>
      <c r="E25" s="62">
        <f>E26</f>
        <v>0</v>
      </c>
      <c r="F25" s="63"/>
    </row>
    <row r="26" ht="15.95" customHeight="1" spans="1:6">
      <c r="A26" s="61">
        <v>21011</v>
      </c>
      <c r="B26" s="57" t="s">
        <v>45</v>
      </c>
      <c r="C26" s="62">
        <f>SUM(C27:C29)</f>
        <v>406842.96</v>
      </c>
      <c r="D26" s="62">
        <f>SUM(D27:D29)</f>
        <v>406842.96</v>
      </c>
      <c r="E26" s="62">
        <f>SUM(E27:E29)</f>
        <v>0</v>
      </c>
      <c r="F26" s="63"/>
    </row>
    <row r="27" ht="15.95" customHeight="1" spans="1:6">
      <c r="A27" s="61">
        <v>2101102</v>
      </c>
      <c r="B27" s="57" t="s">
        <v>47</v>
      </c>
      <c r="C27" s="62">
        <v>27081.6</v>
      </c>
      <c r="D27" s="62">
        <v>27081.6</v>
      </c>
      <c r="E27" s="62">
        <v>0</v>
      </c>
      <c r="F27" s="63"/>
    </row>
    <row r="28" ht="15.95" customHeight="1" spans="1:6">
      <c r="A28" s="61">
        <v>2101101</v>
      </c>
      <c r="B28" s="57" t="s">
        <v>46</v>
      </c>
      <c r="C28" s="62">
        <v>162914.88</v>
      </c>
      <c r="D28" s="62">
        <v>162914.88</v>
      </c>
      <c r="E28" s="62">
        <v>0</v>
      </c>
      <c r="F28" s="63"/>
    </row>
    <row r="29" ht="15.95" customHeight="1" spans="1:6">
      <c r="A29" s="61">
        <v>2101103</v>
      </c>
      <c r="B29" s="57" t="s">
        <v>48</v>
      </c>
      <c r="C29" s="62">
        <v>216846.48</v>
      </c>
      <c r="D29" s="62">
        <v>216846.48</v>
      </c>
      <c r="E29" s="62">
        <v>0</v>
      </c>
      <c r="F29" s="63"/>
    </row>
    <row r="30" ht="15.95" customHeight="1" spans="1:6">
      <c r="A30" s="61">
        <v>221</v>
      </c>
      <c r="B30" s="57" t="s">
        <v>49</v>
      </c>
      <c r="C30" s="62">
        <f>C31</f>
        <v>765397.2</v>
      </c>
      <c r="D30" s="62">
        <f>D31</f>
        <v>765397.2</v>
      </c>
      <c r="E30" s="62">
        <f>E31</f>
        <v>0</v>
      </c>
      <c r="F30" s="63"/>
    </row>
    <row r="31" ht="15.95" customHeight="1" spans="1:6">
      <c r="A31" s="61">
        <v>22102</v>
      </c>
      <c r="B31" s="57" t="s">
        <v>50</v>
      </c>
      <c r="C31" s="62">
        <f>SUM(C32:C34)</f>
        <v>765397.2</v>
      </c>
      <c r="D31" s="62">
        <f>SUM(D32:D34)</f>
        <v>765397.2</v>
      </c>
      <c r="E31" s="62">
        <f>SUM(E32:E34)</f>
        <v>0</v>
      </c>
      <c r="F31" s="63"/>
    </row>
    <row r="32" ht="15.95" customHeight="1" spans="1:6">
      <c r="A32" s="61">
        <v>2210202</v>
      </c>
      <c r="B32" s="57" t="s">
        <v>52</v>
      </c>
      <c r="C32" s="62">
        <v>283.2</v>
      </c>
      <c r="D32" s="62">
        <v>283.2</v>
      </c>
      <c r="E32" s="62">
        <v>0</v>
      </c>
      <c r="F32" s="63"/>
    </row>
    <row r="33" ht="15.95" customHeight="1" spans="1:6">
      <c r="A33" s="61">
        <v>2210203</v>
      </c>
      <c r="B33" s="57" t="s">
        <v>53</v>
      </c>
      <c r="C33" s="62">
        <v>89948</v>
      </c>
      <c r="D33" s="62">
        <v>89948</v>
      </c>
      <c r="E33" s="62">
        <v>0</v>
      </c>
      <c r="F33" s="63"/>
    </row>
    <row r="34" ht="15.95" customHeight="1" spans="1:6">
      <c r="A34" s="61">
        <v>2210201</v>
      </c>
      <c r="B34" s="57" t="s">
        <v>51</v>
      </c>
      <c r="C34" s="62">
        <v>675166</v>
      </c>
      <c r="D34" s="62">
        <v>675166</v>
      </c>
      <c r="E34" s="62">
        <v>0</v>
      </c>
      <c r="F34" s="63"/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550694444444444" right="0.550694444444444" top="0.984027777777778" bottom="0.984027777777778" header="0" footer="0"/>
  <pageSetup paperSize="9" orientation="landscape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showGridLines="0" showZeros="0" workbookViewId="0">
      <selection activeCell="B14" sqref="B14"/>
    </sheetView>
  </sheetViews>
  <sheetFormatPr defaultColWidth="9" defaultRowHeight="11.25"/>
  <cols>
    <col min="1" max="1" width="19" customWidth="1"/>
    <col min="2" max="2" width="38.5" customWidth="1"/>
    <col min="3" max="6" width="18.5" customWidth="1"/>
    <col min="7" max="11" width="19.5" customWidth="1"/>
  </cols>
  <sheetData>
    <row r="1" ht="20.1" customHeight="1" spans="1:11">
      <c r="A1" s="47"/>
      <c r="B1" s="47"/>
      <c r="C1" s="15"/>
      <c r="D1" s="15"/>
      <c r="E1" s="15"/>
      <c r="F1" s="30" t="s">
        <v>84</v>
      </c>
      <c r="G1" s="48"/>
      <c r="H1" s="48"/>
      <c r="I1" s="48"/>
      <c r="J1" s="48"/>
      <c r="K1" s="48"/>
    </row>
    <row r="2" ht="24" customHeight="1" spans="1:11">
      <c r="A2" s="16" t="s">
        <v>85</v>
      </c>
      <c r="B2" s="16"/>
      <c r="C2" s="34"/>
      <c r="D2" s="34"/>
      <c r="E2" s="34"/>
      <c r="F2" s="34"/>
      <c r="G2" s="49"/>
      <c r="H2" s="49"/>
      <c r="I2" s="49"/>
      <c r="J2" s="48"/>
      <c r="K2" s="48"/>
    </row>
    <row r="3" ht="20.1" customHeight="1" spans="1:11">
      <c r="A3" s="50" t="s">
        <v>9</v>
      </c>
      <c r="B3" s="51"/>
      <c r="C3" s="59"/>
      <c r="D3" s="59"/>
      <c r="E3" s="59"/>
      <c r="F3" s="52" t="s">
        <v>10</v>
      </c>
      <c r="G3" s="48"/>
      <c r="H3" s="48"/>
      <c r="I3" s="48"/>
      <c r="J3" s="48"/>
      <c r="K3" s="48"/>
    </row>
    <row r="4" ht="20.1" customHeight="1" spans="1:11">
      <c r="A4" s="54" t="s">
        <v>76</v>
      </c>
      <c r="B4" s="54" t="s">
        <v>77</v>
      </c>
      <c r="C4" s="54" t="s">
        <v>78</v>
      </c>
      <c r="D4" s="54" t="s">
        <v>79</v>
      </c>
      <c r="E4" s="54" t="s">
        <v>80</v>
      </c>
      <c r="F4" s="54" t="s">
        <v>81</v>
      </c>
      <c r="G4" s="48"/>
      <c r="H4" s="48"/>
      <c r="I4" s="48"/>
      <c r="J4" s="48"/>
      <c r="K4" s="48"/>
    </row>
    <row r="5" ht="50.25" customHeight="1" spans="1:11">
      <c r="A5" s="54"/>
      <c r="B5" s="54"/>
      <c r="C5" s="54"/>
      <c r="D5" s="54"/>
      <c r="E5" s="54"/>
      <c r="F5" s="54"/>
      <c r="G5" s="47"/>
      <c r="H5" s="33"/>
      <c r="I5" s="33"/>
      <c r="J5" s="33"/>
      <c r="K5" s="33"/>
    </row>
    <row r="6" ht="24.95" customHeight="1" spans="1:11">
      <c r="A6" s="55" t="s">
        <v>82</v>
      </c>
      <c r="B6" s="55" t="s">
        <v>82</v>
      </c>
      <c r="C6" s="60">
        <v>1</v>
      </c>
      <c r="D6" s="60">
        <v>2</v>
      </c>
      <c r="E6" s="60">
        <v>3</v>
      </c>
      <c r="F6" s="60">
        <v>4</v>
      </c>
      <c r="G6" s="14"/>
      <c r="H6" s="48"/>
      <c r="I6" s="48"/>
      <c r="J6" s="48"/>
      <c r="K6" s="48"/>
    </row>
    <row r="7" s="1" customFormat="1" ht="24.95" customHeight="1" spans="1:11">
      <c r="A7" s="61"/>
      <c r="B7" s="57"/>
      <c r="C7" s="62"/>
      <c r="D7" s="62"/>
      <c r="E7" s="62"/>
      <c r="F7" s="63"/>
      <c r="G7" s="14"/>
      <c r="H7" s="14"/>
      <c r="I7" s="14"/>
      <c r="J7" s="14"/>
      <c r="K7" s="14"/>
    </row>
    <row r="8" ht="24.95" customHeight="1" spans="1:11">
      <c r="A8" s="64"/>
      <c r="B8" s="64"/>
      <c r="C8" s="65"/>
      <c r="D8" s="65"/>
      <c r="E8" s="65"/>
      <c r="F8" s="65"/>
      <c r="G8" s="14"/>
      <c r="H8" s="48"/>
      <c r="I8" s="48"/>
      <c r="J8" s="48"/>
      <c r="K8" s="48"/>
    </row>
    <row r="9" ht="25.5" customHeight="1" spans="1:11">
      <c r="A9" s="66" t="s">
        <v>86</v>
      </c>
      <c r="B9" s="66"/>
      <c r="C9" s="66"/>
      <c r="D9" s="66"/>
      <c r="E9" s="66"/>
      <c r="F9" s="66"/>
      <c r="G9" s="14"/>
      <c r="H9" s="48"/>
      <c r="I9" s="48"/>
      <c r="J9" s="48"/>
      <c r="K9" s="48"/>
    </row>
    <row r="10" ht="20.1" customHeight="1" spans="1:11">
      <c r="A10" s="14"/>
      <c r="B10" s="14"/>
      <c r="C10" s="67"/>
      <c r="D10" s="15"/>
      <c r="E10" s="15"/>
      <c r="F10" s="67"/>
      <c r="G10" s="14"/>
      <c r="H10" s="48"/>
      <c r="I10" s="48"/>
      <c r="J10" s="48"/>
      <c r="K10" s="48"/>
    </row>
    <row r="11" ht="20.1" customHeight="1" spans="1:11">
      <c r="A11" s="48"/>
      <c r="B11" s="14"/>
      <c r="C11" s="15"/>
      <c r="D11" s="15"/>
      <c r="E11" s="67"/>
      <c r="F11" s="15"/>
      <c r="G11" s="48"/>
      <c r="H11" s="48"/>
      <c r="I11" s="48"/>
      <c r="J11" s="48"/>
      <c r="K11" s="48"/>
    </row>
    <row r="12" ht="20.1" customHeight="1" spans="1:11">
      <c r="A12" s="48"/>
      <c r="B12" s="48"/>
      <c r="C12" s="67"/>
      <c r="D12" s="15"/>
      <c r="E12" s="15"/>
      <c r="F12" s="15"/>
      <c r="G12" s="48"/>
      <c r="H12" s="48"/>
      <c r="I12" s="48"/>
      <c r="J12" s="48"/>
      <c r="K12" s="48"/>
    </row>
    <row r="13" ht="20.1" customHeight="1" spans="1:11">
      <c r="A13" s="48"/>
      <c r="B13" s="14"/>
      <c r="C13" s="15"/>
      <c r="D13" s="15"/>
      <c r="E13" s="15"/>
      <c r="F13" s="15"/>
      <c r="G13" s="48"/>
      <c r="H13" s="48"/>
      <c r="I13" s="48"/>
      <c r="J13" s="48"/>
      <c r="K13" s="48"/>
    </row>
  </sheetData>
  <sheetProtection formatCells="0" formatColumns="0" formatRows="0"/>
  <mergeCells count="7">
    <mergeCell ref="A9:F9"/>
    <mergeCell ref="A4:A5"/>
    <mergeCell ref="B4:B5"/>
    <mergeCell ref="C4:C5"/>
    <mergeCell ref="D4:D5"/>
    <mergeCell ref="E4:E5"/>
    <mergeCell ref="F4:F5"/>
  </mergeCells>
  <printOptions horizontalCentered="1"/>
  <pageMargins left="0.747916666666667" right="0.747916666666667" top="0.984027777777778" bottom="0.984027777777778" header="0" footer="0"/>
  <pageSetup paperSize="9" orientation="landscape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showGridLines="0" topLeftCell="A7" workbookViewId="0">
      <selection activeCell="F32" sqref="F32"/>
    </sheetView>
  </sheetViews>
  <sheetFormatPr defaultColWidth="9.16666666666667" defaultRowHeight="11.25" outlineLevelCol="7"/>
  <cols>
    <col min="1" max="1" width="19" customWidth="1"/>
    <col min="2" max="2" width="54.6666666666667" customWidth="1"/>
    <col min="3" max="3" width="27.8333333333333" customWidth="1"/>
    <col min="4" max="8" width="19.5" customWidth="1"/>
  </cols>
  <sheetData>
    <row r="1" ht="20.1" customHeight="1" spans="1:8">
      <c r="A1" s="47"/>
      <c r="B1" s="47"/>
      <c r="C1" s="30" t="s">
        <v>87</v>
      </c>
      <c r="D1" s="48"/>
      <c r="E1" s="48"/>
      <c r="F1" s="48"/>
      <c r="G1" s="48"/>
      <c r="H1" s="48"/>
    </row>
    <row r="2" ht="24" customHeight="1" spans="1:8">
      <c r="A2" s="16" t="s">
        <v>88</v>
      </c>
      <c r="B2" s="16"/>
      <c r="C2" s="34"/>
      <c r="D2" s="49"/>
      <c r="E2" s="49"/>
      <c r="F2" s="49"/>
      <c r="G2" s="48"/>
      <c r="H2" s="48"/>
    </row>
    <row r="3" ht="20.1" customHeight="1" spans="1:8">
      <c r="A3" s="50" t="s">
        <v>9</v>
      </c>
      <c r="B3" s="51"/>
      <c r="C3" s="52" t="s">
        <v>10</v>
      </c>
      <c r="D3" s="48"/>
      <c r="E3" s="48"/>
      <c r="F3" s="48"/>
      <c r="G3" s="48"/>
      <c r="H3" s="48"/>
    </row>
    <row r="4" ht="20.1" customHeight="1" spans="1:8">
      <c r="A4" s="53" t="s">
        <v>89</v>
      </c>
      <c r="B4" s="53"/>
      <c r="C4" s="54" t="s">
        <v>90</v>
      </c>
      <c r="D4" s="48"/>
      <c r="E4" s="48"/>
      <c r="F4" s="48"/>
      <c r="G4" s="48"/>
      <c r="H4" s="48"/>
    </row>
    <row r="5" ht="42" customHeight="1" spans="1:8">
      <c r="A5" s="54" t="s">
        <v>76</v>
      </c>
      <c r="B5" s="54" t="s">
        <v>77</v>
      </c>
      <c r="C5" s="54"/>
      <c r="D5" s="47"/>
      <c r="E5" s="33"/>
      <c r="F5" s="33"/>
      <c r="G5" s="33"/>
      <c r="H5" s="33"/>
    </row>
    <row r="6" ht="15.95" customHeight="1" spans="1:8">
      <c r="A6" s="55" t="s">
        <v>82</v>
      </c>
      <c r="B6" s="55" t="s">
        <v>82</v>
      </c>
      <c r="C6" s="56">
        <v>1</v>
      </c>
      <c r="D6" s="14"/>
      <c r="E6" s="48"/>
      <c r="F6" s="48"/>
      <c r="G6" s="48"/>
      <c r="H6" s="48"/>
    </row>
    <row r="7" s="1" customFormat="1" ht="15.95" customHeight="1" spans="1:8">
      <c r="A7" s="57"/>
      <c r="B7" s="57" t="s">
        <v>83</v>
      </c>
      <c r="C7" s="58">
        <f>C8+C20+C36</f>
        <v>6659507.65</v>
      </c>
      <c r="D7" s="14"/>
      <c r="E7" s="14"/>
      <c r="F7" s="14"/>
      <c r="G7" s="14"/>
      <c r="H7" s="14"/>
    </row>
    <row r="8" ht="15.95" customHeight="1" spans="1:8">
      <c r="A8" s="57">
        <v>301</v>
      </c>
      <c r="B8" s="57" t="s">
        <v>91</v>
      </c>
      <c r="C8" s="58">
        <f>SUM(C9:C19)</f>
        <v>5241722.88</v>
      </c>
      <c r="D8" s="14"/>
      <c r="E8" s="48"/>
      <c r="F8" s="48"/>
      <c r="G8" s="48"/>
      <c r="H8" s="48"/>
    </row>
    <row r="9" ht="15.95" customHeight="1" spans="1:8">
      <c r="A9" s="57">
        <v>30101</v>
      </c>
      <c r="B9" s="57" t="s">
        <v>92</v>
      </c>
      <c r="C9" s="58">
        <v>1169724</v>
      </c>
      <c r="D9" s="14"/>
      <c r="E9" s="48"/>
      <c r="F9" s="48"/>
      <c r="G9" s="48"/>
      <c r="H9" s="48"/>
    </row>
    <row r="10" ht="15.95" customHeight="1" spans="1:8">
      <c r="A10" s="57">
        <v>30102</v>
      </c>
      <c r="B10" s="57" t="s">
        <v>93</v>
      </c>
      <c r="C10" s="58">
        <v>1627779.2</v>
      </c>
      <c r="D10" s="14"/>
      <c r="E10" s="48"/>
      <c r="F10" s="48"/>
      <c r="G10" s="48"/>
      <c r="H10" s="48"/>
    </row>
    <row r="11" ht="15.95" customHeight="1" spans="1:8">
      <c r="A11" s="57">
        <v>30103</v>
      </c>
      <c r="B11" s="57" t="s">
        <v>94</v>
      </c>
      <c r="C11" s="58">
        <v>85414</v>
      </c>
      <c r="D11" s="48"/>
      <c r="E11" s="48"/>
      <c r="F11" s="48"/>
      <c r="G11" s="48"/>
      <c r="H11" s="48"/>
    </row>
    <row r="12" ht="15.95" customHeight="1" spans="1:8">
      <c r="A12" s="57">
        <v>30107</v>
      </c>
      <c r="B12" s="57" t="s">
        <v>95</v>
      </c>
      <c r="C12" s="58">
        <v>285419.88</v>
      </c>
      <c r="D12" s="48"/>
      <c r="E12" s="48"/>
      <c r="F12" s="48"/>
      <c r="G12" s="48"/>
      <c r="H12" s="48"/>
    </row>
    <row r="13" ht="15.95" customHeight="1" spans="1:8">
      <c r="A13" s="57">
        <v>30108</v>
      </c>
      <c r="B13" s="57" t="s">
        <v>96</v>
      </c>
      <c r="C13" s="58">
        <v>614037</v>
      </c>
      <c r="D13" s="48"/>
      <c r="E13" s="48"/>
      <c r="F13" s="48"/>
      <c r="G13" s="48"/>
      <c r="H13" s="48"/>
    </row>
    <row r="14" ht="15.95" customHeight="1" spans="1:3">
      <c r="A14" s="57">
        <v>30109</v>
      </c>
      <c r="B14" s="57" t="s">
        <v>97</v>
      </c>
      <c r="C14" s="58">
        <v>245614.68</v>
      </c>
    </row>
    <row r="15" ht="15.95" customHeight="1" spans="1:3">
      <c r="A15" s="57">
        <v>30110</v>
      </c>
      <c r="B15" s="57" t="s">
        <v>98</v>
      </c>
      <c r="C15" s="58">
        <v>189996.48</v>
      </c>
    </row>
    <row r="16" ht="15.95" customHeight="1" spans="1:3">
      <c r="A16" s="57">
        <v>30111</v>
      </c>
      <c r="B16" s="57" t="s">
        <v>99</v>
      </c>
      <c r="C16" s="58">
        <v>216846.48</v>
      </c>
    </row>
    <row r="17" ht="15.95" customHeight="1" spans="1:3">
      <c r="A17" s="57">
        <v>30112</v>
      </c>
      <c r="B17" s="57" t="s">
        <v>100</v>
      </c>
      <c r="C17" s="58">
        <v>35409.16</v>
      </c>
    </row>
    <row r="18" ht="15.95" customHeight="1" spans="1:3">
      <c r="A18" s="57">
        <v>30113</v>
      </c>
      <c r="B18" s="57" t="s">
        <v>101</v>
      </c>
      <c r="C18" s="58">
        <v>675166</v>
      </c>
    </row>
    <row r="19" ht="15.95" customHeight="1" spans="1:3">
      <c r="A19" s="57">
        <v>30199</v>
      </c>
      <c r="B19" s="57" t="s">
        <v>102</v>
      </c>
      <c r="C19" s="58">
        <v>96316</v>
      </c>
    </row>
    <row r="20" ht="15.95" customHeight="1" spans="1:3">
      <c r="A20" s="57">
        <v>302</v>
      </c>
      <c r="B20" s="57" t="s">
        <v>103</v>
      </c>
      <c r="C20" s="58">
        <f>SUM(C21:C35)</f>
        <v>1411373.17</v>
      </c>
    </row>
    <row r="21" ht="15.95" customHeight="1" spans="1:3">
      <c r="A21" s="57">
        <v>30201</v>
      </c>
      <c r="B21" s="57" t="s">
        <v>104</v>
      </c>
      <c r="C21" s="58">
        <v>148100</v>
      </c>
    </row>
    <row r="22" ht="15.95" customHeight="1" spans="1:3">
      <c r="A22" s="57">
        <v>30202</v>
      </c>
      <c r="B22" s="57" t="s">
        <v>105</v>
      </c>
      <c r="C22" s="58">
        <v>39500</v>
      </c>
    </row>
    <row r="23" ht="15.95" customHeight="1" spans="1:3">
      <c r="A23" s="57">
        <v>30204</v>
      </c>
      <c r="B23" s="57" t="s">
        <v>106</v>
      </c>
      <c r="C23" s="58">
        <v>500</v>
      </c>
    </row>
    <row r="24" ht="15.95" customHeight="1" spans="1:3">
      <c r="A24" s="57">
        <v>30207</v>
      </c>
      <c r="B24" s="57" t="s">
        <v>107</v>
      </c>
      <c r="C24" s="58">
        <v>63000</v>
      </c>
    </row>
    <row r="25" ht="15.95" customHeight="1" spans="1:3">
      <c r="A25" s="57">
        <v>30211</v>
      </c>
      <c r="B25" s="57" t="s">
        <v>108</v>
      </c>
      <c r="C25" s="58">
        <v>204000</v>
      </c>
    </row>
    <row r="26" ht="15.95" customHeight="1" spans="1:3">
      <c r="A26" s="57">
        <v>30213</v>
      </c>
      <c r="B26" s="57" t="s">
        <v>109</v>
      </c>
      <c r="C26" s="58">
        <v>6000</v>
      </c>
    </row>
    <row r="27" ht="15.95" customHeight="1" spans="1:3">
      <c r="A27" s="57">
        <v>30215</v>
      </c>
      <c r="B27" s="57" t="s">
        <v>110</v>
      </c>
      <c r="C27" s="58">
        <v>64000</v>
      </c>
    </row>
    <row r="28" ht="15.95" customHeight="1" spans="1:3">
      <c r="A28" s="57">
        <v>30216</v>
      </c>
      <c r="B28" s="57" t="s">
        <v>111</v>
      </c>
      <c r="C28" s="58">
        <v>39500</v>
      </c>
    </row>
    <row r="29" ht="15.95" customHeight="1" spans="1:3">
      <c r="A29" s="57">
        <v>30217</v>
      </c>
      <c r="B29" s="57" t="s">
        <v>112</v>
      </c>
      <c r="C29" s="58">
        <v>63500</v>
      </c>
    </row>
    <row r="30" ht="15.95" customHeight="1" spans="1:3">
      <c r="A30" s="57">
        <v>30226</v>
      </c>
      <c r="B30" s="57" t="s">
        <v>113</v>
      </c>
      <c r="C30" s="58">
        <v>21000</v>
      </c>
    </row>
    <row r="31" ht="15.95" customHeight="1" spans="1:3">
      <c r="A31" s="57">
        <v>30227</v>
      </c>
      <c r="B31" s="57" t="s">
        <v>114</v>
      </c>
      <c r="C31" s="58">
        <v>30000</v>
      </c>
    </row>
    <row r="32" ht="15.95" customHeight="1" spans="1:3">
      <c r="A32" s="57">
        <v>30228</v>
      </c>
      <c r="B32" s="57" t="s">
        <v>115</v>
      </c>
      <c r="C32" s="58">
        <v>61562.12</v>
      </c>
    </row>
    <row r="33" ht="15.95" customHeight="1" spans="1:3">
      <c r="A33" s="57">
        <v>30229</v>
      </c>
      <c r="B33" s="57" t="s">
        <v>116</v>
      </c>
      <c r="C33" s="58">
        <v>241607.05</v>
      </c>
    </row>
    <row r="34" ht="15.95" customHeight="1" spans="1:3">
      <c r="A34" s="57">
        <v>30239</v>
      </c>
      <c r="B34" s="57" t="s">
        <v>117</v>
      </c>
      <c r="C34" s="58">
        <v>285394</v>
      </c>
    </row>
    <row r="35" ht="15.95" customHeight="1" spans="1:3">
      <c r="A35" s="57">
        <v>30299</v>
      </c>
      <c r="B35" s="57" t="s">
        <v>118</v>
      </c>
      <c r="C35" s="58">
        <v>143710</v>
      </c>
    </row>
    <row r="36" ht="15.95" customHeight="1" spans="1:3">
      <c r="A36" s="57">
        <v>303</v>
      </c>
      <c r="B36" s="57" t="s">
        <v>119</v>
      </c>
      <c r="C36" s="58">
        <f>SUM(C37:C39)</f>
        <v>6411.6</v>
      </c>
    </row>
    <row r="37" ht="15.95" customHeight="1" spans="1:3">
      <c r="A37" s="57">
        <v>30302</v>
      </c>
      <c r="B37" s="57" t="s">
        <v>120</v>
      </c>
      <c r="C37" s="58">
        <v>771.6</v>
      </c>
    </row>
    <row r="38" ht="15.95" customHeight="1" spans="1:3">
      <c r="A38" s="57">
        <v>30307</v>
      </c>
      <c r="B38" s="57" t="s">
        <v>121</v>
      </c>
      <c r="C38" s="58">
        <v>4800</v>
      </c>
    </row>
    <row r="39" ht="15.95" customHeight="1" spans="1:3">
      <c r="A39" s="57">
        <v>30309</v>
      </c>
      <c r="B39" s="57" t="s">
        <v>122</v>
      </c>
      <c r="C39" s="58">
        <v>840</v>
      </c>
    </row>
  </sheetData>
  <sheetProtection formatCells="0" formatColumns="0" formatRows="0"/>
  <mergeCells count="2">
    <mergeCell ref="A4:B4"/>
    <mergeCell ref="C4:C5"/>
  </mergeCells>
  <printOptions horizontalCentered="1"/>
  <pageMargins left="0.747916666666667" right="0.747916666666667" top="0.984027777777778" bottom="0.984027777777778" header="0" footer="0"/>
  <pageSetup paperSize="9" orientation="portrait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3"/>
  <sheetViews>
    <sheetView showGridLines="0" showZeros="0" workbookViewId="0">
      <selection activeCell="D15" sqref="D15"/>
    </sheetView>
  </sheetViews>
  <sheetFormatPr defaultColWidth="9.16666666666667" defaultRowHeight="11.25"/>
  <cols>
    <col min="1" max="1" width="29.6666666666667" customWidth="1"/>
    <col min="2" max="2" width="19.6666666666667" customWidth="1"/>
    <col min="3" max="3" width="19.5" customWidth="1"/>
    <col min="4" max="4" width="19" customWidth="1"/>
    <col min="5" max="5" width="15" customWidth="1"/>
    <col min="6" max="6" width="8" customWidth="1"/>
    <col min="7" max="7" width="7.66666666666667" customWidth="1"/>
    <col min="8" max="8" width="12.3333333333333" customWidth="1"/>
    <col min="9" max="9" width="6.66666666666667" customWidth="1"/>
    <col min="10" max="10" width="15" customWidth="1"/>
    <col min="11" max="11" width="11.5" customWidth="1"/>
    <col min="12" max="12" width="8.66666666666667" customWidth="1"/>
    <col min="13" max="13" width="10.8333333333333" customWidth="1"/>
    <col min="14" max="14" width="6.83333333333333" customWidth="1"/>
    <col min="15" max="15" width="14.1666666666667" customWidth="1"/>
    <col min="16" max="16" width="6.83333333333333" customWidth="1"/>
  </cols>
  <sheetData>
    <row r="1" ht="20.1" customHeight="1" spans="1:16">
      <c r="A1" s="33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P1" s="30" t="s">
        <v>123</v>
      </c>
    </row>
    <row r="2" ht="24" customHeight="1" spans="1:16">
      <c r="A2" s="16" t="s">
        <v>124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ht="20.1" customHeight="1" spans="1:16">
      <c r="A3" s="35" t="s">
        <v>9</v>
      </c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P3" s="31" t="s">
        <v>10</v>
      </c>
    </row>
    <row r="4" ht="24.95" customHeight="1" spans="1:16">
      <c r="A4" s="26" t="s">
        <v>125</v>
      </c>
      <c r="B4" s="21" t="s">
        <v>126</v>
      </c>
      <c r="C4" s="36" t="s">
        <v>127</v>
      </c>
      <c r="D4" s="36"/>
      <c r="E4" s="36"/>
      <c r="F4" s="36"/>
      <c r="G4" s="36"/>
      <c r="H4" s="37" t="s">
        <v>128</v>
      </c>
      <c r="I4" s="21" t="s">
        <v>129</v>
      </c>
      <c r="J4" s="23" t="s">
        <v>130</v>
      </c>
      <c r="K4" s="21" t="s">
        <v>131</v>
      </c>
      <c r="L4" s="21" t="s">
        <v>132</v>
      </c>
      <c r="M4" s="21" t="s">
        <v>133</v>
      </c>
      <c r="N4" s="21" t="s">
        <v>134</v>
      </c>
      <c r="O4" s="21" t="s">
        <v>135</v>
      </c>
      <c r="P4" s="21" t="s">
        <v>136</v>
      </c>
    </row>
    <row r="5" ht="53.1" customHeight="1" spans="1:16">
      <c r="A5" s="26"/>
      <c r="B5" s="21"/>
      <c r="C5" s="21" t="s">
        <v>83</v>
      </c>
      <c r="D5" s="21" t="s">
        <v>137</v>
      </c>
      <c r="E5" s="38" t="s">
        <v>138</v>
      </c>
      <c r="F5" s="38" t="s">
        <v>139</v>
      </c>
      <c r="G5" s="38" t="s">
        <v>140</v>
      </c>
      <c r="H5" s="37"/>
      <c r="I5" s="21"/>
      <c r="J5" s="25"/>
      <c r="K5" s="21"/>
      <c r="L5" s="21"/>
      <c r="M5" s="21"/>
      <c r="N5" s="21"/>
      <c r="O5" s="21"/>
      <c r="P5" s="21"/>
    </row>
    <row r="6" ht="24.95" customHeight="1" spans="1:16">
      <c r="A6" s="39" t="s">
        <v>82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  <c r="P6" s="40">
        <v>15</v>
      </c>
    </row>
    <row r="7" s="1" customFormat="1" ht="24.95" customHeight="1" spans="1:16">
      <c r="A7" s="41" t="s">
        <v>83</v>
      </c>
      <c r="B7" s="29">
        <f t="shared" ref="B7:P7" si="0">B8</f>
        <v>9488177.65</v>
      </c>
      <c r="C7" s="29">
        <f t="shared" si="0"/>
        <v>9488177.65</v>
      </c>
      <c r="D7" s="29">
        <f t="shared" si="0"/>
        <v>9488177.65</v>
      </c>
      <c r="E7" s="29">
        <f t="shared" si="0"/>
        <v>0</v>
      </c>
      <c r="F7" s="29">
        <f t="shared" si="0"/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</row>
    <row r="8" ht="24.95" customHeight="1" spans="1:16">
      <c r="A8" s="41" t="s">
        <v>2</v>
      </c>
      <c r="B8" s="29">
        <f t="shared" ref="B8:P8" si="1">SUM(B9:B10)</f>
        <v>9488177.65</v>
      </c>
      <c r="C8" s="29">
        <f t="shared" si="1"/>
        <v>9488177.65</v>
      </c>
      <c r="D8" s="29">
        <f t="shared" si="1"/>
        <v>9488177.65</v>
      </c>
      <c r="E8" s="29">
        <f t="shared" si="1"/>
        <v>0</v>
      </c>
      <c r="F8" s="29">
        <f t="shared" si="1"/>
        <v>0</v>
      </c>
      <c r="G8" s="29">
        <f t="shared" si="1"/>
        <v>0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0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</row>
    <row r="9" ht="24.95" customHeight="1" spans="1:16">
      <c r="A9" s="41" t="s">
        <v>141</v>
      </c>
      <c r="B9" s="29">
        <v>8513673.06</v>
      </c>
      <c r="C9" s="29">
        <v>8513673.06</v>
      </c>
      <c r="D9" s="29">
        <f>12123673.06-3610000</f>
        <v>8513673.06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</row>
    <row r="10" ht="24.95" customHeight="1" spans="1:16">
      <c r="A10" s="41" t="s">
        <v>142</v>
      </c>
      <c r="B10" s="29">
        <v>974504.59</v>
      </c>
      <c r="C10" s="29">
        <v>974504.59</v>
      </c>
      <c r="D10" s="29">
        <v>974504.59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</row>
    <row r="11" ht="20.1" customHeight="1" spans="2:3">
      <c r="B11" s="1"/>
      <c r="C11" s="42"/>
    </row>
    <row r="12" ht="20.1" customHeight="1" spans="7:8">
      <c r="G12" s="42"/>
      <c r="H12" s="42"/>
    </row>
    <row r="13" ht="20.1" customHeight="1"/>
    <row r="14" ht="20.1" customHeight="1"/>
    <row r="15" ht="20.1" customHeight="1"/>
    <row r="16" ht="20.1" customHeight="1"/>
    <row r="17" ht="20.1" customHeight="1" spans="1:16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6"/>
    </row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 spans="1:16">
      <c r="A43" s="45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</sheetData>
  <sheetProtection formatCells="0" formatColumns="0" formatRows="0"/>
  <mergeCells count="11">
    <mergeCell ref="A4:A5"/>
    <mergeCell ref="B4:B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7" right="0.550694444444444" top="0.984027777777778" bottom="0.984027777777778" header="0" footer="0"/>
  <pageSetup paperSize="9" scale="78" fitToHeight="999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showGridLines="0" showZeros="0" workbookViewId="0">
      <selection activeCell="B10" sqref="B10"/>
    </sheetView>
  </sheetViews>
  <sheetFormatPr defaultColWidth="9.16666666666667" defaultRowHeight="11.25"/>
  <cols>
    <col min="1" max="1" width="28" customWidth="1"/>
    <col min="2" max="4" width="19.5" customWidth="1"/>
    <col min="5" max="5" width="20.1666666666667" customWidth="1"/>
    <col min="6" max="6" width="10.6666666666667" customWidth="1"/>
    <col min="7" max="7" width="14.1666666666667" customWidth="1"/>
    <col min="8" max="8" width="13.6666666666667" customWidth="1"/>
    <col min="9" max="9" width="9.33333333333333" customWidth="1"/>
    <col min="10" max="10" width="6.33333333333333" customWidth="1"/>
  </cols>
  <sheetData>
    <row r="1" ht="20.1" customHeight="1" spans="1:10">
      <c r="A1" s="14"/>
      <c r="B1" s="15"/>
      <c r="C1" s="15"/>
      <c r="D1" s="15"/>
      <c r="E1" s="15"/>
      <c r="F1" s="15"/>
      <c r="G1" s="15"/>
      <c r="H1" s="15"/>
      <c r="J1" s="30" t="s">
        <v>143</v>
      </c>
    </row>
    <row r="2" ht="24" customHeight="1" spans="1:10">
      <c r="A2" s="16" t="s">
        <v>144</v>
      </c>
      <c r="B2" s="16"/>
      <c r="C2" s="16"/>
      <c r="D2" s="16"/>
      <c r="E2" s="16"/>
      <c r="F2" s="16"/>
      <c r="G2" s="16"/>
      <c r="H2" s="16"/>
      <c r="J2" s="16"/>
    </row>
    <row r="3" ht="20.1" customHeight="1" spans="1:10">
      <c r="A3" s="17" t="s">
        <v>9</v>
      </c>
      <c r="B3" s="18"/>
      <c r="C3" s="18"/>
      <c r="D3" s="19"/>
      <c r="E3" s="19"/>
      <c r="F3" s="18"/>
      <c r="G3" s="18"/>
      <c r="H3" s="18"/>
      <c r="J3" s="31" t="s">
        <v>10</v>
      </c>
    </row>
    <row r="4" ht="20.1" customHeight="1" spans="1:10">
      <c r="A4" s="20" t="s">
        <v>125</v>
      </c>
      <c r="B4" s="21" t="s">
        <v>126</v>
      </c>
      <c r="C4" s="22" t="s">
        <v>79</v>
      </c>
      <c r="D4" s="22"/>
      <c r="E4" s="21" t="s">
        <v>80</v>
      </c>
      <c r="F4" s="21" t="s">
        <v>145</v>
      </c>
      <c r="G4" s="23" t="s">
        <v>146</v>
      </c>
      <c r="H4" s="24" t="s">
        <v>57</v>
      </c>
      <c r="I4" s="24" t="s">
        <v>59</v>
      </c>
      <c r="J4" s="24" t="s">
        <v>147</v>
      </c>
    </row>
    <row r="5" ht="20.1" customHeight="1" spans="1:10">
      <c r="A5" s="20"/>
      <c r="B5" s="21"/>
      <c r="C5" s="22" t="s">
        <v>148</v>
      </c>
      <c r="D5" s="22" t="s">
        <v>149</v>
      </c>
      <c r="E5" s="21"/>
      <c r="F5" s="21"/>
      <c r="G5" s="25"/>
      <c r="H5" s="24"/>
      <c r="I5" s="24"/>
      <c r="J5" s="24"/>
    </row>
    <row r="6" ht="20.1" customHeight="1" spans="1:10">
      <c r="A6" s="26" t="s">
        <v>82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8</v>
      </c>
    </row>
    <row r="7" s="1" customFormat="1" ht="20.1" customHeight="1" spans="1:10">
      <c r="A7" s="28" t="s">
        <v>83</v>
      </c>
      <c r="B7" s="29">
        <f t="shared" ref="B7:J7" si="0">B8</f>
        <v>9488177.65</v>
      </c>
      <c r="C7" s="29">
        <f t="shared" si="0"/>
        <v>5248134.48</v>
      </c>
      <c r="D7" s="29">
        <f t="shared" si="0"/>
        <v>1411373.17</v>
      </c>
      <c r="E7" s="29">
        <f t="shared" si="0"/>
        <v>2828670</v>
      </c>
      <c r="F7" s="29">
        <f t="shared" si="0"/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32">
        <f t="shared" si="0"/>
        <v>0</v>
      </c>
    </row>
    <row r="8" ht="20.1" customHeight="1" spans="1:10">
      <c r="A8" s="28" t="s">
        <v>2</v>
      </c>
      <c r="B8" s="29">
        <f t="shared" ref="B8:J8" si="1">SUM(B9:B10)</f>
        <v>9488177.65</v>
      </c>
      <c r="C8" s="29">
        <f t="shared" si="1"/>
        <v>5248134.48</v>
      </c>
      <c r="D8" s="29">
        <f t="shared" si="1"/>
        <v>1411373.17</v>
      </c>
      <c r="E8" s="29">
        <f t="shared" si="1"/>
        <v>2828670</v>
      </c>
      <c r="F8" s="29">
        <f t="shared" si="1"/>
        <v>0</v>
      </c>
      <c r="G8" s="29">
        <f t="shared" si="1"/>
        <v>0</v>
      </c>
      <c r="H8" s="29">
        <f t="shared" si="1"/>
        <v>0</v>
      </c>
      <c r="I8" s="29">
        <f t="shared" si="1"/>
        <v>0</v>
      </c>
      <c r="J8" s="32">
        <f t="shared" si="1"/>
        <v>0</v>
      </c>
    </row>
    <row r="9" ht="20.1" customHeight="1" spans="1:10">
      <c r="A9" s="28" t="s">
        <v>141</v>
      </c>
      <c r="B9" s="29">
        <f>SUM(C9:E9)</f>
        <v>8513673.06</v>
      </c>
      <c r="C9" s="29">
        <v>4490113.96</v>
      </c>
      <c r="D9" s="29">
        <v>1290559.1</v>
      </c>
      <c r="E9" s="29">
        <f>6343000-3610000</f>
        <v>2733000</v>
      </c>
      <c r="F9" s="29">
        <v>0</v>
      </c>
      <c r="G9" s="29">
        <v>0</v>
      </c>
      <c r="H9" s="29">
        <v>0</v>
      </c>
      <c r="I9" s="29">
        <v>0</v>
      </c>
      <c r="J9" s="32">
        <v>0</v>
      </c>
    </row>
    <row r="10" ht="20.1" customHeight="1" spans="1:10">
      <c r="A10" s="28" t="s">
        <v>142</v>
      </c>
      <c r="B10" s="29">
        <v>974504.59</v>
      </c>
      <c r="C10" s="29">
        <v>758020.52</v>
      </c>
      <c r="D10" s="29">
        <v>120814.07</v>
      </c>
      <c r="E10" s="29">
        <v>95670</v>
      </c>
      <c r="F10" s="29">
        <v>0</v>
      </c>
      <c r="G10" s="29">
        <v>0</v>
      </c>
      <c r="H10" s="29">
        <v>0</v>
      </c>
      <c r="I10" s="29">
        <v>0</v>
      </c>
      <c r="J10" s="32">
        <v>0</v>
      </c>
    </row>
    <row r="11" spans="2:2">
      <c r="B11" s="1"/>
    </row>
  </sheetData>
  <sheetProtection formatCells="0" formatColumns="0" formatRows="0"/>
  <mergeCells count="9">
    <mergeCell ref="C4:D4"/>
    <mergeCell ref="A4:A5"/>
    <mergeCell ref="B4:B5"/>
    <mergeCell ref="E4:E5"/>
    <mergeCell ref="F4:F5"/>
    <mergeCell ref="G4:G5"/>
    <mergeCell ref="H4:H5"/>
    <mergeCell ref="I4:I5"/>
    <mergeCell ref="J4:J5"/>
  </mergeCells>
  <printOptions horizontalCentered="1"/>
  <pageMargins left="0.747916666666667" right="0.747916666666667" top="0.984027777777778" bottom="0.984027777777778" header="0" footer="0"/>
  <pageSetup paperSize="9" orientation="landscape" horizontalDpi="1200" verticalDpi="1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showGridLines="0" showZeros="0" workbookViewId="0">
      <selection activeCell="B9" sqref="B9"/>
    </sheetView>
  </sheetViews>
  <sheetFormatPr defaultColWidth="9" defaultRowHeight="11.25" outlineLevelCol="1"/>
  <cols>
    <col min="1" max="1" width="44.8333333333333" customWidth="1"/>
    <col min="2" max="2" width="58.3333333333333" customWidth="1"/>
  </cols>
  <sheetData>
    <row r="1" ht="12" customHeight="1" spans="1:2">
      <c r="A1" s="2"/>
      <c r="B1" s="2" t="s">
        <v>150</v>
      </c>
    </row>
    <row r="2" ht="27" customHeight="1" spans="1:2">
      <c r="A2" s="3" t="s">
        <v>151</v>
      </c>
      <c r="B2" s="4"/>
    </row>
    <row r="3" ht="19.5" customHeight="1" spans="1:2">
      <c r="A3" s="5" t="s">
        <v>9</v>
      </c>
      <c r="B3" s="6" t="s">
        <v>10</v>
      </c>
    </row>
    <row r="4" ht="20.25" customHeight="1" spans="1:2">
      <c r="A4" s="7" t="s">
        <v>152</v>
      </c>
      <c r="B4" s="8" t="s">
        <v>153</v>
      </c>
    </row>
    <row r="5" customHeight="1" spans="1:2">
      <c r="A5" s="9"/>
      <c r="B5" s="10"/>
    </row>
    <row r="6" s="1" customFormat="1" ht="24.75" customHeight="1" spans="1:2">
      <c r="A6" s="11" t="s">
        <v>83</v>
      </c>
      <c r="B6" s="12">
        <v>63500</v>
      </c>
    </row>
    <row r="7" s="1" customFormat="1" ht="26.25" customHeight="1" spans="1:2">
      <c r="A7" s="11" t="s">
        <v>154</v>
      </c>
      <c r="B7" s="13">
        <v>0</v>
      </c>
    </row>
    <row r="8" s="1" customFormat="1" ht="24.75" customHeight="1" spans="1:2">
      <c r="A8" s="11" t="s">
        <v>155</v>
      </c>
      <c r="B8" s="13">
        <v>63500</v>
      </c>
    </row>
    <row r="9" s="1" customFormat="1" ht="23.25" customHeight="1" spans="1:2">
      <c r="A9" s="11" t="s">
        <v>156</v>
      </c>
      <c r="B9" s="12">
        <v>0</v>
      </c>
    </row>
    <row r="10" s="1" customFormat="1" ht="21.75" customHeight="1" spans="1:2">
      <c r="A10" s="11" t="s">
        <v>157</v>
      </c>
      <c r="B10" s="12">
        <v>0</v>
      </c>
    </row>
    <row r="11" s="1" customFormat="1" ht="23.25" customHeight="1" spans="1:2">
      <c r="A11" s="11" t="s">
        <v>158</v>
      </c>
      <c r="B11" s="13">
        <v>0</v>
      </c>
    </row>
  </sheetData>
  <sheetProtection formatCells="0" formatColumns="0" formatRows="0"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封面</vt:lpstr>
      <vt:lpstr>收支总表01</vt:lpstr>
      <vt:lpstr>财政拨款收支总表02</vt:lpstr>
      <vt:lpstr>一般公共预算支出表03</vt:lpstr>
      <vt:lpstr>政府性基金支出表04</vt:lpstr>
      <vt:lpstr>基本支出预算表05</vt:lpstr>
      <vt:lpstr>收入总表06</vt:lpstr>
      <vt:lpstr>支出总表07</vt:lpstr>
      <vt:lpstr>一般公共预算（三公经费）08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嘟嘟侠</cp:lastModifiedBy>
  <dcterms:created xsi:type="dcterms:W3CDTF">2014-05-29T10:15:00Z</dcterms:created>
  <cp:lastPrinted>2019-02-13T00:54:00Z</cp:lastPrinted>
  <dcterms:modified xsi:type="dcterms:W3CDTF">2019-02-18T02:35:39Z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1117658</vt:i4>
  </property>
  <property fmtid="{D5CDD505-2E9C-101B-9397-08002B2CF9AE}" pid="3" name="KSORubyTemplateID" linkTarget="0">
    <vt:lpwstr>14</vt:lpwstr>
  </property>
  <property fmtid="{D5CDD505-2E9C-101B-9397-08002B2CF9AE}" pid="4" name="KSOProductBuildVer">
    <vt:lpwstr>2052-11.1.0.8214</vt:lpwstr>
  </property>
</Properties>
</file>